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C:\Users\P00064252\Desktop\"/>
    </mc:Choice>
  </mc:AlternateContent>
  <xr:revisionPtr revIDLastSave="0" documentId="8_{BBEC86D4-91E3-49FE-833A-592EEB09F959}" xr6:coauthVersionLast="47" xr6:coauthVersionMax="47" xr10:uidLastSave="{00000000-0000-0000-0000-000000000000}"/>
  <workbookProtection workbookAlgorithmName="SHA-512" workbookHashValue="WZHvEH6WcHypl+mZrOO4LVDmDw2uDA2xW4E9spnxKnHpU3u2sDGo7IHnws9AU6jOXNjari4/7LbeyhhtgKNFjg==" workbookSaltValue="MdehUiNO+gVNgGpgU3M3OQ==" workbookSpinCount="100000" lockStructure="1"/>
  <bookViews>
    <workbookView xWindow="-110" yWindow="-110" windowWidth="19420" windowHeight="10420" activeTab="4" xr2:uid="{86FFB9B9-FE2A-48D1-9999-375FD86F9311}"/>
  </bookViews>
  <sheets>
    <sheet name="PBIS Team" sheetId="1" r:id="rId1"/>
    <sheet name="Data Anaylsis" sheetId="2" r:id="rId2"/>
    <sheet name="Goal Evaluation" sheetId="3" r:id="rId3"/>
    <sheet name="Classroom Systems" sheetId="10" r:id="rId4"/>
    <sheet name="School-wide Expectations" sheetId="5" r:id="rId5"/>
    <sheet name="Location Based Rules " sheetId="8" r:id="rId6"/>
    <sheet name="Rewards &amp; Recognition" sheetId="12" r:id="rId7"/>
    <sheet name="Implementation Planning" sheetId="11" r:id="rId8"/>
    <sheet name="Faculty Stakeholder Commitment" sheetId="7" r:id="rId9"/>
    <sheet name="Flow Chart" sheetId="13" r:id="rId10"/>
  </sheets>
  <definedNames>
    <definedName name="_Hlk126145400" localSheetId="1">'Data Anaylsis'!$A$66</definedName>
    <definedName name="_Hlk69468290" localSheetId="0">'PBIS Team'!$A$1</definedName>
    <definedName name="_Hlk71539475" localSheetId="2">'Goal Evaluation'!#REF!</definedName>
    <definedName name="_Hlk71543348" localSheetId="2">'Goal Evaluation'!#REF!</definedName>
    <definedName name="_xlnm.Print_Area" localSheetId="1">'Data Anaylsis'!$A$1:$I$87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8" l="1"/>
  <c r="A19" i="8"/>
  <c r="A67" i="2"/>
  <c r="A8" i="12"/>
  <c r="A7" i="8"/>
  <c r="A11" i="8"/>
  <c r="A10" i="8"/>
  <c r="A9" i="8"/>
  <c r="A8" i="8"/>
  <c r="H72" i="2"/>
  <c r="B29" i="2"/>
  <c r="E29" i="2" s="1"/>
  <c r="A86" i="3"/>
  <c r="A79" i="3"/>
  <c r="A72" i="3"/>
  <c r="A22" i="8"/>
  <c r="A18" i="8"/>
  <c r="A17" i="8"/>
  <c r="G83" i="2"/>
  <c r="A85" i="2" s="1"/>
  <c r="A75" i="2"/>
  <c r="C75" i="2"/>
  <c r="B34" i="2"/>
  <c r="E34" i="2" s="1"/>
  <c r="B33" i="2"/>
  <c r="E33" i="2" s="1"/>
  <c r="B32" i="2"/>
  <c r="E32" i="2" s="1"/>
  <c r="B31" i="2"/>
  <c r="E31" i="2" s="1"/>
  <c r="B30" i="2"/>
  <c r="E30" i="2" s="1"/>
  <c r="C67" i="2"/>
  <c r="C35" i="2"/>
  <c r="H29" i="2" s="1"/>
  <c r="D35" i="2"/>
  <c r="A86" i="2" l="1"/>
  <c r="H33" i="2"/>
  <c r="I33" i="2"/>
  <c r="I31" i="2"/>
  <c r="H30" i="2"/>
  <c r="I30" i="2"/>
  <c r="H34" i="2"/>
  <c r="H31" i="2"/>
  <c r="H32" i="2"/>
  <c r="I32" i="2"/>
  <c r="I29" i="2"/>
  <c r="B35" i="2"/>
  <c r="F29" i="2" s="1"/>
  <c r="I34" i="2"/>
  <c r="F31" i="2" l="1"/>
  <c r="B39" i="2" s="1"/>
  <c r="F32" i="2"/>
  <c r="B40" i="2" s="1"/>
  <c r="G29" i="2"/>
  <c r="G33" i="2"/>
  <c r="G32" i="2"/>
  <c r="G31" i="2"/>
  <c r="F30" i="2"/>
  <c r="B38" i="2" s="1"/>
  <c r="B37" i="2"/>
  <c r="F34" i="2"/>
  <c r="B42" i="2" s="1"/>
  <c r="G30" i="2"/>
  <c r="G34" i="2"/>
  <c r="F33" i="2"/>
  <c r="B41" i="2" s="1"/>
  <c r="G35" i="2" l="1"/>
  <c r="B49" i="2" l="1"/>
  <c r="B48" i="2"/>
  <c r="B47" i="2"/>
  <c r="H10" i="2" l="1"/>
  <c r="B18" i="2" s="1"/>
  <c r="C72" i="2"/>
  <c r="C78" i="2"/>
  <c r="A7" i="12"/>
  <c r="A6" i="12"/>
  <c r="A47" i="2" l="1"/>
  <c r="A48" i="2"/>
  <c r="A49" i="2"/>
  <c r="I78" i="2" l="1"/>
</calcChain>
</file>

<file path=xl/sharedStrings.xml><?xml version="1.0" encoding="utf-8"?>
<sst xmlns="http://schemas.openxmlformats.org/spreadsheetml/2006/main" count="309" uniqueCount="287">
  <si>
    <t xml:space="preserve">School-wide Positive Behavior Plan (SPBP) </t>
  </si>
  <si>
    <t>Broward County Public Schools</t>
  </si>
  <si>
    <r>
      <t>1A.</t>
    </r>
    <r>
      <rPr>
        <sz val="12"/>
        <color theme="1"/>
        <rFont val="Arial"/>
        <family val="2"/>
      </rPr>
      <t xml:space="preserve"> </t>
    </r>
    <r>
      <rPr>
        <sz val="12"/>
        <color rgb="FF000000"/>
        <rFont val="Arial"/>
        <family val="2"/>
      </rPr>
      <t>PBIS</t>
    </r>
    <r>
      <rPr>
        <sz val="12"/>
        <color rgb="FFFF0000"/>
        <rFont val="Arial"/>
        <family val="2"/>
      </rPr>
      <t xml:space="preserve"> </t>
    </r>
    <r>
      <rPr>
        <sz val="12"/>
        <color rgb="FF000000"/>
        <rFont val="Arial"/>
        <family val="2"/>
      </rPr>
      <t xml:space="preserve">(or Integrated MTSS School-Leadership Team) Members </t>
    </r>
  </si>
  <si>
    <t>First and Last Name</t>
  </si>
  <si>
    <t xml:space="preserve">School-based Title </t>
  </si>
  <si>
    <t>1. Administrator</t>
  </si>
  <si>
    <t>2. BTU Representative</t>
  </si>
  <si>
    <t>3. SPBP Point of Contact</t>
  </si>
  <si>
    <t>4. Parent/Community Representative</t>
  </si>
  <si>
    <t>5. Equity Liaison</t>
  </si>
  <si>
    <t>7. Coach or Counselor</t>
  </si>
  <si>
    <t xml:space="preserve">9. Teacher </t>
  </si>
  <si>
    <t>How effective has your SPBP been over this past school year?  How well was your current SPBP implemented and sustained for this past school year?</t>
  </si>
  <si>
    <r>
      <t xml:space="preserve">Remember: </t>
    </r>
    <r>
      <rPr>
        <i/>
        <sz val="12"/>
        <color rgb="FFFF0000"/>
        <rFont val="Arial"/>
        <family val="2"/>
      </rPr>
      <t>We cannot fix a Tier 1 issue by placing more than 20% of the school population in Tiers 2 or 3. These data will help you to know how much priority your Tier 1 system needs.</t>
    </r>
  </si>
  <si>
    <t>PART ONE: School-wide Totals</t>
  </si>
  <si>
    <t>Enrollment information</t>
  </si>
  <si>
    <t>Asian</t>
  </si>
  <si>
    <t>Black</t>
  </si>
  <si>
    <t>Hispanic</t>
  </si>
  <si>
    <t>Multi</t>
  </si>
  <si>
    <t>Native</t>
  </si>
  <si>
    <t xml:space="preserve">White </t>
  </si>
  <si>
    <t>Totals</t>
  </si>
  <si>
    <t>Number of students:</t>
  </si>
  <si>
    <t>SUSPENSION DATA: Add total for all grade levels.</t>
  </si>
  <si>
    <t>Internal</t>
  </si>
  <si>
    <t>External</t>
  </si>
  <si>
    <r>
      <rPr>
        <b/>
        <i/>
        <sz val="12"/>
        <color rgb="FF000000"/>
        <rFont val="Arial"/>
        <family val="2"/>
      </rPr>
      <t>Actions:</t>
    </r>
    <r>
      <rPr>
        <i/>
        <sz val="12"/>
        <color rgb="FF000000"/>
        <rFont val="Arial"/>
        <family val="2"/>
      </rPr>
      <t xml:space="preserve"> Number of times a student was assigned to: </t>
    </r>
  </si>
  <si>
    <t>OFFICE DISCPLINE REFERRALS  (ODRs)</t>
  </si>
  <si>
    <t>Total # of Students Enrolled</t>
  </si>
  <si>
    <t>STUDENTS with 1</t>
  </si>
  <si>
    <t>STUDENTS with 2-5</t>
  </si>
  <si>
    <t>STUDENTS with 5+</t>
  </si>
  <si>
    <t># of Students:</t>
  </si>
  <si>
    <t>Please note: the fields above refer to “number” (#) of STUDENTS.</t>
  </si>
  <si>
    <t xml:space="preserve">CURRENT </t>
  </si>
  <si>
    <t>Top Location for ODR</t>
  </si>
  <si>
    <t xml:space="preserve">Top Incident </t>
  </si>
  <si>
    <t>Sub-group with highest Risk Ratio for ODRs</t>
  </si>
  <si>
    <t>OFFICE DISCIPLINE REFERRAL (ODR) PATTERNS</t>
  </si>
  <si>
    <t>What is it?</t>
  </si>
  <si>
    <t># of Referrals:</t>
  </si>
  <si>
    <t xml:space="preserve">The risk, risk ratio, student composition, and referral composition will calculate automatically. A group may be found to have disproportionate representation on a single measure, or across multiple measures. For assistance with interpretation of these data, contact your PBIS Specialist. </t>
  </si>
  <si>
    <t>Racial Group</t>
  </si>
  <si>
    <t>Number of Students Enrolled at the School</t>
  </si>
  <si>
    <t>Number of Individual  Students in Group Who Received a Referral</t>
  </si>
  <si>
    <t>Total Number of Referrals from Group</t>
  </si>
  <si>
    <t>Risk</t>
  </si>
  <si>
    <t>Risk Ratio</t>
  </si>
  <si>
    <t>Percent of Student Body</t>
  </si>
  <si>
    <t>Student Composition</t>
  </si>
  <si>
    <t>Referral Composition/ Comparison</t>
  </si>
  <si>
    <t>(% of students in a group who have at least one referral)</t>
  </si>
  <si>
    <t>(group’s risk of receiving a referral compared to all other students)</t>
  </si>
  <si>
    <r>
      <t xml:space="preserve">(% of </t>
    </r>
    <r>
      <rPr>
        <b/>
        <i/>
        <u/>
        <sz val="11"/>
        <color rgb="FF000000"/>
        <rFont val="Arial"/>
        <family val="2"/>
      </rPr>
      <t>students who have referrals</t>
    </r>
    <r>
      <rPr>
        <i/>
        <sz val="11"/>
        <color rgb="FF000000"/>
        <rFont val="Arial"/>
        <family val="2"/>
      </rPr>
      <t xml:space="preserve"> who are members of that racial group)</t>
    </r>
  </si>
  <si>
    <r>
      <t xml:space="preserve">(% of </t>
    </r>
    <r>
      <rPr>
        <b/>
        <i/>
        <u/>
        <sz val="11"/>
        <color rgb="FF000000"/>
        <rFont val="Arial"/>
        <family val="2"/>
      </rPr>
      <t>referrals</t>
    </r>
    <r>
      <rPr>
        <i/>
        <sz val="11"/>
        <color rgb="FF000000"/>
        <rFont val="Arial"/>
        <family val="2"/>
      </rPr>
      <t xml:space="preserve"> accounted for by students of a particular group)</t>
    </r>
  </si>
  <si>
    <t>Black/African American</t>
  </si>
  <si>
    <t>Asian (Risk Ratio)</t>
  </si>
  <si>
    <t>Black (Risk Ratio)</t>
  </si>
  <si>
    <t>Hispanic (Risk Ratio)</t>
  </si>
  <si>
    <t>Multi (Risk Ratio)</t>
  </si>
  <si>
    <t>Native (Risk Ratio)</t>
  </si>
  <si>
    <t>White (Risk Ratio)</t>
  </si>
  <si>
    <t>% of Total Population</t>
  </si>
  <si>
    <t xml:space="preserve"># of Students </t>
  </si>
  <si>
    <t xml:space="preserve">Core Effectiveness </t>
  </si>
  <si>
    <t>I. Are your 0 – 1 referral &gt; 80%?</t>
  </si>
  <si>
    <t>II. Are your 2 - 5 referrals &lt;15%?</t>
  </si>
  <si>
    <t xml:space="preserve">III. Are your &gt;5 referrals &lt;5%?  </t>
  </si>
  <si>
    <t xml:space="preserve">If you answered “Yes” to I, II, and III, above, then your core is effective. </t>
  </si>
  <si>
    <t>Based your answers above, is your core effective?</t>
  </si>
  <si>
    <r>
      <t xml:space="preserve">Answer </t>
    </r>
    <r>
      <rPr>
        <b/>
        <sz val="12"/>
        <color rgb="FF000000"/>
        <rFont val="Arial"/>
        <family val="2"/>
      </rPr>
      <t>either</t>
    </r>
    <r>
      <rPr>
        <sz val="12"/>
        <color rgb="FF000000"/>
        <rFont val="Arial"/>
        <family val="2"/>
      </rPr>
      <t xml:space="preserve"> (a) or (b): </t>
    </r>
  </si>
  <si>
    <t xml:space="preserve">(a) If your core is effective, then identify action steps your school leadership team should continue to take for prevention and early identification of at risk or high-risk students. </t>
  </si>
  <si>
    <t xml:space="preserve">Core Effectiveness ideas for possible action steps: if applicable </t>
  </si>
  <si>
    <t xml:space="preserve">Tier 2 &amp; Tier 3 Resources </t>
  </si>
  <si>
    <t>Top 5 Behavior Incident Types Current EOY</t>
  </si>
  <si>
    <t>#Incidents Current EOY</t>
  </si>
  <si>
    <t>#Incidents Previous EOY</t>
  </si>
  <si>
    <t xml:space="preserve">Total </t>
  </si>
  <si>
    <t>Current Top 3 Non-Classroom Locations</t>
  </si>
  <si>
    <t># Incidents Current EOY</t>
  </si>
  <si>
    <t>Previous Year Top 3 Non-Classroom Locations</t>
  </si>
  <si>
    <t># Incidents Previous EOY</t>
  </si>
  <si>
    <r>
      <t xml:space="preserve">Total number of behavior Events </t>
    </r>
    <r>
      <rPr>
        <b/>
        <sz val="12"/>
        <color rgb="FF000000"/>
        <rFont val="Arial"/>
        <family val="2"/>
      </rPr>
      <t>from classrooms</t>
    </r>
    <r>
      <rPr>
        <sz val="12"/>
        <color rgb="FF000000"/>
        <rFont val="Arial"/>
        <family val="2"/>
      </rPr>
      <t>:</t>
    </r>
  </si>
  <si>
    <r>
      <t xml:space="preserve"> Total number of </t>
    </r>
    <r>
      <rPr>
        <i/>
        <sz val="12"/>
        <color rgb="FF000000"/>
        <rFont val="Arial"/>
        <family val="2"/>
      </rPr>
      <t>other</t>
    </r>
    <r>
      <rPr>
        <sz val="12"/>
        <color rgb="FF000000"/>
        <rFont val="Arial"/>
        <family val="2"/>
      </rPr>
      <t xml:space="preserve"> </t>
    </r>
    <r>
      <rPr>
        <b/>
        <sz val="12"/>
        <color rgb="FF000000"/>
        <rFont val="Arial"/>
        <family val="2"/>
      </rPr>
      <t>school-wide</t>
    </r>
    <r>
      <rPr>
        <sz val="12"/>
        <color rgb="FF000000"/>
        <rFont val="Arial"/>
        <family val="2"/>
      </rPr>
      <t xml:space="preserve"> behavior Events (not including classrooms): </t>
    </r>
  </si>
  <si>
    <t>% of Events coming from the classroom:</t>
  </si>
  <si>
    <t>If &gt;40% of discipline events come from the classroom, it suggests Tier 1 classroom management needs to be strengthened school wide.</t>
  </si>
  <si>
    <t>Well-managed classrooms are built on a foundation that includes teaching behavioral expectations; providing strong instruction; using proactive strategies to manage behaviors; building connections with students; and responding flexibly and appropriately when individual behavior problems occur. More than 40% of your referrals come from the classroom, consider implementing school-wide classroom management professional development.</t>
  </si>
  <si>
    <t xml:space="preserve">CRITICAL ELEMENT # 10: Evaluation </t>
  </si>
  <si>
    <t xml:space="preserve">How effective was your SPBP implementation this current school year?  </t>
  </si>
  <si>
    <t xml:space="preserve">Summary of EOY Goal Attainment </t>
  </si>
  <si>
    <t>Implementation Goal</t>
  </si>
  <si>
    <t>Quarterly Team Review:
Implemented with fidelity?</t>
  </si>
  <si>
    <t xml:space="preserve">If you answered No, enter action steps your school will take to improve fidelity of PBIS in the next school year. </t>
  </si>
  <si>
    <t>100% of hallways, front office, cafeteria, and other public areas all have school-wide expectations and location-specific rules posted.</t>
  </si>
  <si>
    <t xml:space="preserve">100% of instructional staff deliver lessons to teach expectations, rules throughout the school year as written.  </t>
  </si>
  <si>
    <t xml:space="preserve">100% instructional staff members are oriented to and following the Discipline Flow Chart.  It is used consistently by 100% instructional staff, behavioral support, and administrators. </t>
  </si>
  <si>
    <t>A reward system was established, and is consistently implemented by 100% of all instructional staff for all students.</t>
  </si>
  <si>
    <t>Problem statements for top 3 priority concerns based on our school’s data.</t>
  </si>
  <si>
    <t>Priority Concern (from above)</t>
  </si>
  <si>
    <t>List 2 action steps your team will take to ensure this goal is implemented and tracked quarterly during the next school year:  (e.g., who, what, when and how?)</t>
  </si>
  <si>
    <t>Which evidence-based system(s) are you using?</t>
  </si>
  <si>
    <t>Provide 2-3 action steps the team will take to help educators improve their fidelity of using your school’s classroom management system.</t>
  </si>
  <si>
    <t xml:space="preserve"> CHAMPS</t>
  </si>
  <si>
    <t xml:space="preserve"> Positive Behavior Interventions and Supports and the Classroom</t>
  </si>
  <si>
    <t>https://fl-pda.org/#/category/26</t>
  </si>
  <si>
    <r>
      <t xml:space="preserve"> Other: </t>
    </r>
    <r>
      <rPr>
        <sz val="12"/>
        <color rgb="FF808080"/>
        <rFont val="Arial"/>
        <family val="2"/>
      </rPr>
      <t>Click here to enter name of system.</t>
    </r>
    <r>
      <rPr>
        <sz val="12"/>
        <color theme="1"/>
        <rFont val="Arial"/>
        <family val="2"/>
      </rPr>
      <t xml:space="preserve">        </t>
    </r>
  </si>
  <si>
    <t xml:space="preserve">CHAMPs 7 Up Checklist </t>
  </si>
  <si>
    <t xml:space="preserve">Classroom Snapshot (Classroom Management Assessment) </t>
  </si>
  <si>
    <t xml:space="preserve"> PBIS Classroom Assistance Tool (CAT)  </t>
  </si>
  <si>
    <t>School-wide Expectations</t>
  </si>
  <si>
    <t xml:space="preserve">                         Lesson Plan Dates                                                                                </t>
  </si>
  <si>
    <t>Expectation 1</t>
  </si>
  <si>
    <t>Expectation 2</t>
  </si>
  <si>
    <t>Expectation 3</t>
  </si>
  <si>
    <t>Expectation 4</t>
  </si>
  <si>
    <t>Expectation 5</t>
  </si>
  <si>
    <t>Start of School Year</t>
  </si>
  <si>
    <t>After Winter Break</t>
  </si>
  <si>
    <t>After Spring Break</t>
  </si>
  <si>
    <t>Dates the location based rules lesson plans are taught by instructional staff.</t>
  </si>
  <si>
    <t>Rule 1</t>
  </si>
  <si>
    <t>Rule 2</t>
  </si>
  <si>
    <t>Rule 3</t>
  </si>
  <si>
    <t>Rule 4</t>
  </si>
  <si>
    <t>Rule 5</t>
  </si>
  <si>
    <t>School-wide Expectations and Location Rules</t>
  </si>
  <si>
    <t>School-wide</t>
  </si>
  <si>
    <t>Hallway Rules</t>
  </si>
  <si>
    <t>Cafeteria Rules</t>
  </si>
  <si>
    <t>Classroom Rules</t>
  </si>
  <si>
    <t>Click here to enter rules</t>
  </si>
  <si>
    <t xml:space="preserve">CRITICAL ELEMENT # 5:  Reward and Recognition Programs </t>
  </si>
  <si>
    <t>5. The school-wide reward system focuses on one school-wide expectation OR one specific location at a time. The reward should be used to encourage, acknowledge, and reinforce students to exhibit positive behaviors.</t>
  </si>
  <si>
    <r>
      <t xml:space="preserve">Intervention Design: </t>
    </r>
    <r>
      <rPr>
        <sz val="12"/>
        <color theme="1"/>
        <rFont val="Arial"/>
        <family val="2"/>
      </rPr>
      <t xml:space="preserve"> Describe</t>
    </r>
    <r>
      <rPr>
        <b/>
        <sz val="12"/>
        <color theme="1"/>
        <rFont val="Arial"/>
        <family val="2"/>
      </rPr>
      <t xml:space="preserve"> </t>
    </r>
    <r>
      <rPr>
        <sz val="12"/>
        <color theme="1"/>
        <rFont val="Arial"/>
        <family val="2"/>
      </rPr>
      <t>how you will implement a positive reward program/system to decrease the above problems / behaviors / concerns.</t>
    </r>
  </si>
  <si>
    <t xml:space="preserve">Type of Program/System: </t>
  </si>
  <si>
    <t>Description of Program/System: (minimum of  5 sentences)</t>
  </si>
  <si>
    <t>How will you monitor the fidelity (consistency and effectiveness) of the staff’s implementation of the reward program/system? (2-3 sentences)</t>
  </si>
  <si>
    <t>Please refer to and review the SPBP Implementation Plan template in Critical Element #9 of the SPBP CANVAS Resource Page. Download and share the plan with your PBIS team members. Use the plan in your quarterly PBIS meetings.</t>
  </si>
  <si>
    <t>Meeting Objectives:</t>
  </si>
  <si>
    <t>Quarter</t>
  </si>
  <si>
    <t>PBIS Data Meeting Dates</t>
  </si>
  <si>
    <t>PBIS Data Meeting Times</t>
  </si>
  <si>
    <t>Faculty and Staff Data Communication/Presentation Dates</t>
  </si>
  <si>
    <t>Action Steps:</t>
  </si>
  <si>
    <t>Date</t>
  </si>
  <si>
    <r>
      <t xml:space="preserve">Have </t>
    </r>
    <r>
      <rPr>
        <i/>
        <sz val="12"/>
        <color theme="1"/>
        <rFont val="Arial"/>
        <family val="2"/>
      </rPr>
      <t>faculty</t>
    </r>
    <r>
      <rPr>
        <sz val="12"/>
        <color theme="1"/>
        <rFont val="Arial"/>
        <family val="2"/>
      </rPr>
      <t xml:space="preserve"> vote on the new SPBP and finalize any consensus-driven changes to the plan </t>
    </r>
    <r>
      <rPr>
        <i/>
        <sz val="12"/>
        <color theme="1"/>
        <rFont val="Arial"/>
        <family val="2"/>
      </rPr>
      <t>(prior to May 26, 2023)</t>
    </r>
  </si>
  <si>
    <r>
      <t xml:space="preserve">Provide training to faculty and staff on their roles and responsibilities for implementing the new SPBP and share guidance for accessing coaching supports </t>
    </r>
    <r>
      <rPr>
        <i/>
        <sz val="12"/>
        <color theme="1"/>
        <rFont val="Arial"/>
        <family val="2"/>
      </rPr>
      <t>(prior to May 26, 2023)</t>
    </r>
  </si>
  <si>
    <r>
      <t xml:space="preserve">Present the 2023-24 SPBP to family and community and facilitate discussion on how families and community partners can help the school to reach it’s SPBP goals </t>
    </r>
    <r>
      <rPr>
        <i/>
        <sz val="12"/>
        <color theme="1"/>
        <rFont val="Arial"/>
        <family val="2"/>
      </rPr>
      <t>(prior to September 30, 2023)</t>
    </r>
  </si>
  <si>
    <t>Who will Lead/Facilitate Methods</t>
  </si>
  <si>
    <t>Strategies/Methods</t>
  </si>
  <si>
    <t>How Often &amp; When</t>
  </si>
  <si>
    <t>Students</t>
  </si>
  <si>
    <t>Families</t>
  </si>
  <si>
    <t>Community Partners</t>
  </si>
  <si>
    <t xml:space="preserve">CRITICAL ELEMENT 8: Data Collection, Analysis, &amp; Evaluation </t>
  </si>
  <si>
    <r>
      <t xml:space="preserve">8A. </t>
    </r>
    <r>
      <rPr>
        <sz val="12"/>
        <color theme="1"/>
        <rFont val="Arial"/>
        <family val="2"/>
      </rPr>
      <t>Core Effectiveness:</t>
    </r>
    <r>
      <rPr>
        <b/>
        <i/>
        <u/>
        <sz val="12"/>
        <color theme="1"/>
        <rFont val="Arial"/>
        <family val="2"/>
      </rPr>
      <t xml:space="preserve"> Use current EOY ODR data.</t>
    </r>
    <r>
      <rPr>
        <b/>
        <i/>
        <sz val="12"/>
        <color theme="1"/>
        <rFont val="Arial"/>
        <family val="2"/>
      </rPr>
      <t xml:space="preserve"> </t>
    </r>
  </si>
  <si>
    <r>
      <t xml:space="preserve">8C. </t>
    </r>
    <r>
      <rPr>
        <sz val="12"/>
        <color theme="1"/>
        <rFont val="Arial"/>
        <family val="2"/>
      </rPr>
      <t>Top five B</t>
    </r>
    <r>
      <rPr>
        <b/>
        <sz val="12"/>
        <color theme="1"/>
        <rFont val="Arial"/>
        <family val="2"/>
      </rPr>
      <t>ehavior Incidents</t>
    </r>
    <r>
      <rPr>
        <sz val="12"/>
        <color theme="1"/>
        <rFont val="Arial"/>
        <family val="2"/>
      </rPr>
      <t xml:space="preserve"> and </t>
    </r>
    <r>
      <rPr>
        <b/>
        <sz val="12"/>
        <color theme="1"/>
        <rFont val="Arial"/>
        <family val="2"/>
      </rPr>
      <t>Non-classroom Location</t>
    </r>
    <r>
      <rPr>
        <sz val="12"/>
        <color theme="1"/>
        <rFont val="Arial"/>
        <family val="2"/>
      </rPr>
      <t xml:space="preserve"> data (</t>
    </r>
    <r>
      <rPr>
        <b/>
        <i/>
        <u/>
        <sz val="12"/>
        <color theme="1"/>
        <rFont val="Arial"/>
        <family val="2"/>
      </rPr>
      <t>Use Current EOY data)</t>
    </r>
    <r>
      <rPr>
        <sz val="12"/>
        <color theme="1"/>
        <rFont val="Arial"/>
        <family val="2"/>
      </rPr>
      <t xml:space="preserve"> as listed in BASIS Behavior Dashboard.</t>
    </r>
  </si>
  <si>
    <r>
      <t>8D</t>
    </r>
    <r>
      <rPr>
        <sz val="12"/>
        <color theme="1"/>
        <rFont val="Arial"/>
        <family val="2"/>
      </rPr>
      <t xml:space="preserve">. Percentage of Events from classroom: </t>
    </r>
    <r>
      <rPr>
        <b/>
        <i/>
        <u/>
        <sz val="12"/>
        <color theme="1"/>
        <rFont val="Arial"/>
        <family val="2"/>
      </rPr>
      <t>Current EOY data</t>
    </r>
  </si>
  <si>
    <r>
      <t xml:space="preserve">8B. CORE Effectiveness RESULTS </t>
    </r>
    <r>
      <rPr>
        <sz val="12"/>
        <color theme="1"/>
        <rFont val="Arial"/>
        <family val="2"/>
      </rPr>
      <t>based on</t>
    </r>
    <r>
      <rPr>
        <b/>
        <sz val="12"/>
        <color theme="1"/>
        <rFont val="Arial"/>
        <family val="2"/>
      </rPr>
      <t xml:space="preserve"> 8A </t>
    </r>
    <r>
      <rPr>
        <sz val="12"/>
        <color theme="1"/>
        <rFont val="Arial"/>
        <family val="2"/>
      </rPr>
      <t>above.</t>
    </r>
  </si>
  <si>
    <t>Previous Year Top 5 Behavior Incident Types Current EOY</t>
  </si>
  <si>
    <r>
      <t xml:space="preserve">What types of interventions do you have available for use at Tiers 2 and 3 for behavior concerns? </t>
    </r>
    <r>
      <rPr>
        <b/>
        <sz val="12"/>
        <color theme="1"/>
        <rFont val="Arial"/>
        <family val="2"/>
      </rPr>
      <t>(Note: “RtI process” or “MTSS” are NOT interventions…they are frameworks for identifying Tiers of support and interventions for use).</t>
    </r>
  </si>
  <si>
    <t xml:space="preserve">6. Curriculum / Instructional Representative </t>
  </si>
  <si>
    <t>8. Mental Health/Safety Representative</t>
  </si>
  <si>
    <t xml:space="preserve">10. Team Leader / Department Representative </t>
  </si>
  <si>
    <t>Enter the number of students in each subgroup. This form will automatically calculate the total.</t>
  </si>
  <si>
    <t xml:space="preserve">Grade Level </t>
  </si>
  <si>
    <t>Top Time for ODR</t>
  </si>
  <si>
    <t>White</t>
  </si>
  <si>
    <r>
      <t xml:space="preserve">(b) If you answered “No” to any of the items above (I, II, or III) then indicate the supports, interventions and action steps your school leadership team will implement </t>
    </r>
    <r>
      <rPr>
        <i/>
        <sz val="12"/>
        <color rgb="FF000000"/>
        <rFont val="Arial"/>
        <family val="2"/>
      </rPr>
      <t>at the</t>
    </r>
    <r>
      <rPr>
        <sz val="12"/>
        <color rgb="FF000000"/>
        <rFont val="Arial"/>
        <family val="2"/>
      </rPr>
      <t xml:space="preserve"> </t>
    </r>
    <r>
      <rPr>
        <i/>
        <sz val="12"/>
        <color rgb="FF000000"/>
        <rFont val="Arial"/>
        <family val="2"/>
      </rPr>
      <t>beginning</t>
    </r>
    <r>
      <rPr>
        <sz val="12"/>
        <color rgb="FF000000"/>
        <rFont val="Arial"/>
        <family val="2"/>
      </rPr>
      <t xml:space="preserve"> of the next school year to improve each tier’s strength and functionality.</t>
    </r>
  </si>
  <si>
    <t xml:space="preserve">Top  Behavior Incident Type
(See Data Analysis 8C) </t>
  </si>
  <si>
    <t>Top Non-Classroom
Location
(See Data Analysis 8B)</t>
  </si>
  <si>
    <t>Classroom Referrals (See item 8D )</t>
  </si>
  <si>
    <r>
      <t>10C.</t>
    </r>
    <r>
      <rPr>
        <sz val="12"/>
        <color theme="1"/>
        <rFont val="Arial"/>
        <family val="2"/>
      </rPr>
      <t xml:space="preserve"> </t>
    </r>
    <r>
      <rPr>
        <u/>
        <sz val="12"/>
        <color theme="1"/>
        <rFont val="Arial"/>
        <family val="2"/>
      </rPr>
      <t>SETTING GOALS FOR NEXT YEAR -</t>
    </r>
    <r>
      <rPr>
        <sz val="12"/>
        <color theme="1"/>
        <rFont val="Arial"/>
        <family val="2"/>
      </rPr>
      <t xml:space="preserve"> Based on the analyses for items 8A - 8D and 10A - 10B, what will be your top 3 priority concerns about student ODR rates that you’ll plan to improve in the upcoming school year? Develop end-of-year (EOY) goals for each priority concern.</t>
    </r>
  </si>
  <si>
    <r>
      <rPr>
        <b/>
        <sz val="12"/>
        <color rgb="FF000000"/>
        <rFont val="Arial"/>
        <family val="2"/>
      </rPr>
      <t>10A.</t>
    </r>
    <r>
      <rPr>
        <sz val="12"/>
        <color rgb="FF000000"/>
        <rFont val="Arial"/>
        <family val="2"/>
      </rPr>
      <t xml:space="preserve"> </t>
    </r>
    <r>
      <rPr>
        <b/>
        <sz val="12"/>
        <color rgb="FF000000"/>
        <rFont val="Arial"/>
        <family val="2"/>
      </rPr>
      <t>Did your school's current SPBP positively impact students? Review your current EOY behavior data and determine the following below:</t>
    </r>
  </si>
  <si>
    <r>
      <t>“If staff are implementing the SPBP consistently and effectively, is it positively impacting</t>
    </r>
    <r>
      <rPr>
        <b/>
        <i/>
        <sz val="12"/>
        <color rgb="FFFF0000"/>
        <rFont val="Arial"/>
        <family val="2"/>
      </rPr>
      <t xml:space="preserve"> students</t>
    </r>
    <r>
      <rPr>
        <i/>
        <sz val="12"/>
        <color rgb="FFFF0000"/>
        <rFont val="Arial"/>
        <family val="2"/>
      </rPr>
      <t>? How do you know?”</t>
    </r>
  </si>
  <si>
    <r>
      <rPr>
        <b/>
        <sz val="12"/>
        <color theme="1"/>
        <rFont val="Arial"/>
        <family val="2"/>
      </rPr>
      <t>Equity Ratios
(See item 8A</t>
    </r>
    <r>
      <rPr>
        <sz val="12"/>
        <color theme="1"/>
        <rFont val="Arial"/>
        <family val="2"/>
      </rPr>
      <t>)</t>
    </r>
  </si>
  <si>
    <r>
      <t xml:space="preserve">10B. </t>
    </r>
    <r>
      <rPr>
        <sz val="12"/>
        <color theme="1"/>
        <rFont val="Arial"/>
        <family val="2"/>
      </rPr>
      <t>Has the School-wide Positive Behavior Plan been implemented consistently during this current school year?</t>
    </r>
  </si>
  <si>
    <r>
      <t xml:space="preserve">“Are </t>
    </r>
    <r>
      <rPr>
        <b/>
        <i/>
        <sz val="12"/>
        <color rgb="FFFF0000"/>
        <rFont val="Arial"/>
        <family val="2"/>
      </rPr>
      <t>staff</t>
    </r>
    <r>
      <rPr>
        <i/>
        <sz val="12"/>
        <color rgb="FFFF0000"/>
        <rFont val="Arial"/>
        <family val="2"/>
      </rPr>
      <t xml:space="preserve"> implementing the SPBP with fidelity? If not, how will you address this area?  </t>
    </r>
  </si>
  <si>
    <r>
      <t xml:space="preserve">Create the SMART goal to determine “successful” student outcomes </t>
    </r>
    <r>
      <rPr>
        <i/>
        <u/>
        <sz val="12"/>
        <color theme="1"/>
        <rFont val="Arial"/>
        <family val="2"/>
      </rPr>
      <t>(use numerical data)</t>
    </r>
    <r>
      <rPr>
        <sz val="12"/>
        <color theme="1"/>
        <rFont val="Arial"/>
        <family val="2"/>
      </rPr>
      <t>.</t>
    </r>
  </si>
  <si>
    <t xml:space="preserve"> Who leads and provides technical assistance support to staff &amp; stakeholders for maintaining and improving your tiered system of supports for behavior?</t>
  </si>
  <si>
    <t xml:space="preserve">CRITICAL ELEMENT 1: Leadership Team                                                                                                                                                </t>
  </si>
  <si>
    <t xml:space="preserve">CRITICAL ELEMENT # 7: Classroom Management Systems </t>
  </si>
  <si>
    <r>
      <t xml:space="preserve">7A. </t>
    </r>
    <r>
      <rPr>
        <sz val="12"/>
        <color theme="1"/>
        <rFont val="Arial"/>
        <family val="2"/>
      </rPr>
      <t xml:space="preserve">Evidence-based Tier 1 classroom management system: </t>
    </r>
  </si>
  <si>
    <r>
      <t>7B.</t>
    </r>
    <r>
      <rPr>
        <sz val="12"/>
        <color theme="1"/>
        <rFont val="Arial"/>
        <family val="2"/>
      </rPr>
      <t xml:space="preserve"> The administration reviews and analyzes the fidelity of staff implementation of Tier 1 classroom management systems for all grade levels and content areas using:</t>
    </r>
  </si>
  <si>
    <r>
      <t>Core effectiveness (See item Data Analysis 8B)</t>
    </r>
    <r>
      <rPr>
        <sz val="12"/>
        <color theme="1"/>
        <rFont val="Arial"/>
        <family val="2"/>
      </rPr>
      <t xml:space="preserve"> </t>
    </r>
  </si>
  <si>
    <t>CRITICAL ELEMENT # 3: School-wide Expectations                                                                                                                              CRITICAL ELEMENT # 4 Location-based Rules</t>
  </si>
  <si>
    <r>
      <t xml:space="preserve">School-wide expectations are 3 – 5 positive characteristics </t>
    </r>
    <r>
      <rPr>
        <i/>
        <sz val="12"/>
        <color theme="1"/>
        <rFont val="Arial"/>
        <family val="2"/>
      </rPr>
      <t xml:space="preserve">(not behaviors) </t>
    </r>
    <r>
      <rPr>
        <sz val="12"/>
        <color theme="1"/>
        <rFont val="Arial"/>
        <family val="2"/>
      </rPr>
      <t xml:space="preserve">that prevent the top school-wide misbehaviors in </t>
    </r>
    <r>
      <rPr>
        <i/>
        <u/>
        <sz val="12"/>
        <color theme="1"/>
        <rFont val="Arial"/>
        <family val="2"/>
      </rPr>
      <t xml:space="preserve">DATA ANALYSIS - 8C </t>
    </r>
    <r>
      <rPr>
        <sz val="12"/>
        <color theme="1"/>
        <rFont val="Arial"/>
        <family val="2"/>
      </rPr>
      <t xml:space="preserve">. ALL students, staff, and stakeholders on campus are expected to model these expectations. </t>
    </r>
    <r>
      <rPr>
        <i/>
        <sz val="12"/>
        <color theme="1"/>
        <rFont val="Arial"/>
        <family val="2"/>
      </rPr>
      <t>(e.g., “Be Responsible” could be a school-wide expectations used to counteract incidents like off-task behaviors in class, loudness in hallways, not being prepared to learn in class, etc.)</t>
    </r>
  </si>
  <si>
    <t>CRITICAL ELEMENT #3: Location Based Rules                                                                                                                                        CRITICAL ELEMENT #4 School-wide Expectations</t>
  </si>
  <si>
    <r>
      <t>9A</t>
    </r>
    <r>
      <rPr>
        <sz val="12"/>
        <color theme="1"/>
        <rFont val="Arial"/>
        <family val="2"/>
      </rPr>
      <t xml:space="preserve">. The SPBP Implementation Plan guides the PBIS team in the development and execution of evidence-based practices. </t>
    </r>
  </si>
  <si>
    <r>
      <t>“Yes”</t>
    </r>
    <r>
      <rPr>
        <sz val="12"/>
        <color rgb="FF000000"/>
        <rFont val="Arial"/>
        <family val="2"/>
      </rPr>
      <t xml:space="preserve"> indicates that the school administration and the PBIS team have reviewed the SPBP Implementation Plan and ensures that it will be updated quarterly.</t>
    </r>
  </si>
  <si>
    <r>
      <t>9B</t>
    </r>
    <r>
      <rPr>
        <sz val="12"/>
        <color theme="1"/>
        <rFont val="Arial"/>
        <family val="2"/>
      </rPr>
      <t xml:space="preserve">. </t>
    </r>
    <r>
      <rPr>
        <sz val="12"/>
        <color rgb="FF000000"/>
        <rFont val="Arial"/>
        <family val="2"/>
      </rPr>
      <t>Schedule of quarterly leadership team data meetings.</t>
    </r>
  </si>
  <si>
    <t xml:space="preserve"> Staff</t>
  </si>
  <si>
    <t xml:space="preserve">CRITICAL ELEMENT # 2: Faculty &amp; Stakeholder Commitment   </t>
  </si>
  <si>
    <t xml:space="preserve">a.	 Analyze and summarize the changes in fidelity data collection for the quarter.
</t>
  </si>
  <si>
    <t xml:space="preserve">b. Analyze and summarize the changes in student outcome data collection for the quarter. Use the Step 4 of the Problem-Solving Process to troubleshoot goals that are not on track for EOY desired levels). </t>
  </si>
  <si>
    <r>
      <t xml:space="preserve">Present the 2023-24 SPBP to staff and facilitate the discussion about how it supports your SIP goals </t>
    </r>
    <r>
      <rPr>
        <i/>
        <sz val="12"/>
        <color theme="1"/>
        <rFont val="Arial"/>
        <family val="2"/>
      </rPr>
      <t>(prior to May 26, 2023)</t>
    </r>
  </si>
  <si>
    <r>
      <t>2A.</t>
    </r>
    <r>
      <rPr>
        <sz val="12"/>
        <color theme="1"/>
        <rFont val="Arial"/>
        <family val="2"/>
      </rPr>
      <t xml:space="preserve"> Identify additional engagement strategies and/or methods for collaboratively involving stakeholders in the implementation and maintenance of the SPBP through the school year.</t>
    </r>
  </si>
  <si>
    <t>Stakeholder</t>
  </si>
  <si>
    <t>1. Monitor for impacts of your SPBP on student progress at Tier 1 (whole school) from the previous quarter using the action steps indicated in Critical Element 8.</t>
  </si>
  <si>
    <t>2. Determine next steps for improving and/or sustaining current outcome data rates based on decision-rules outlined in Step 4 of the Problem-Solving Process.</t>
  </si>
  <si>
    <t>3. Continuously update your SPBP based on a determination of next steps for sustainable improvements.</t>
  </si>
  <si>
    <t>For SY 2023-2024</t>
  </si>
  <si>
    <t xml:space="preserve">Do you have sufficient stakeholder participation and commitment to implement and sustain the fidelity of your SPBP through the school year (e.g., buy-in for actions, roles/responsibility)? </t>
  </si>
  <si>
    <t xml:space="preserve">Critical Element # 9: SPBP Implementation Planning </t>
  </si>
  <si>
    <t>School Name: James S. Rickards Middle School</t>
  </si>
  <si>
    <t>School Number: 2121</t>
  </si>
  <si>
    <t>Sasha Azouth</t>
  </si>
  <si>
    <t>Kara Pluchino</t>
  </si>
  <si>
    <t>Joanna Joassaint</t>
  </si>
  <si>
    <t>Fatima DeLeon</t>
  </si>
  <si>
    <t>Mark Gay</t>
  </si>
  <si>
    <t>Marjorie Alexis</t>
  </si>
  <si>
    <t>Nina Hernandez</t>
  </si>
  <si>
    <t>Laurinna Balog</t>
  </si>
  <si>
    <t>School Grounds</t>
  </si>
  <si>
    <t>2:00pm</t>
  </si>
  <si>
    <t>Unruly/disruptiuve Behavior</t>
  </si>
  <si>
    <t>1. Work with RTI and guidance counselors to identify students who need tiered ebhavior intervention support</t>
  </si>
  <si>
    <t>2. Continue to meet with RTI team to analyze behavior patterns and adjust the SPBP as needed</t>
  </si>
  <si>
    <t xml:space="preserve">3. Continue to utilize PBIS system consistently as ell as improving implementation of CHAMPS </t>
  </si>
  <si>
    <t>1. Suite 360</t>
  </si>
  <si>
    <t>2. Behavior contract/Expectations</t>
  </si>
  <si>
    <t>3. Student wellness checks</t>
  </si>
  <si>
    <t>Disobedient/ Insubordination</t>
  </si>
  <si>
    <t>Fighting medium</t>
  </si>
  <si>
    <t>Profanity to Staff Member</t>
  </si>
  <si>
    <t>Unruly/disruptive Behavior</t>
  </si>
  <si>
    <t xml:space="preserve">Cut class/Skipping </t>
  </si>
  <si>
    <t>Fighting Medium</t>
  </si>
  <si>
    <t>Profanity to Staff Members</t>
  </si>
  <si>
    <t>Fight Minor</t>
  </si>
  <si>
    <t>Cafeteria</t>
  </si>
  <si>
    <t>Hallway</t>
  </si>
  <si>
    <t>All teachers are encouraged to complete a schoolwide or district wide training regarding PBIS to strengthen their classroom management skills. New teachers will receive CHAMPS training and be given school wide support from coaches and support staff. CHAMPS is a management system that we want to expose and teach to all educators. Classroom management skills will be embedded in faculty meetings.</t>
  </si>
  <si>
    <t>Other: Administration will use walkthroughs and observations to provide teachers with concise immediate feedback.</t>
  </si>
  <si>
    <t>Keep your hands and feet to yourself</t>
  </si>
  <si>
    <t>Keep the hallways clean, picking up trash when necessary, and walking in a respectful manner</t>
  </si>
  <si>
    <t>Get to class on time. Use transition time wisely.</t>
  </si>
  <si>
    <t>Have your ID badge at all times</t>
  </si>
  <si>
    <t>Keep all food items on your tray</t>
  </si>
  <si>
    <t xml:space="preserve">Keep hands, feet, and objects to yourself </t>
  </si>
  <si>
    <t>Follow all directions given my café monitor</t>
  </si>
  <si>
    <t>Clean your eating space and pick up trash around your area</t>
  </si>
  <si>
    <t>School Ground Rules</t>
  </si>
  <si>
    <t>Enter the school grounds calmly, and quietly</t>
  </si>
  <si>
    <t>Stay in designated area - Remain in designated area until administrator addresses class</t>
  </si>
  <si>
    <t>Follow your daily routine and abide by uniform school policy</t>
  </si>
  <si>
    <t>Follow directions the first time given. Respond respectfully to monitors; Refrain from intruding on the personal space of other students.</t>
  </si>
  <si>
    <t>Respect yourself, your teachers, your peers, and the property of others.</t>
  </si>
  <si>
    <t>Listen to your teacher and follow directions the first time they are given.</t>
  </si>
  <si>
    <t>Clean up your area and use cell phones in an appropriate manner</t>
  </si>
  <si>
    <t>SC- Keep your hands, feet, and negative comments to yourself.</t>
  </si>
  <si>
    <t>Dr. Mark Gay</t>
  </si>
  <si>
    <t>Rosheika Rolle &amp; Kwan Drake</t>
  </si>
  <si>
    <t xml:space="preserve"> Facilitate needs assessment to identify barriers staff are experiencing to implement the SPBP - school wide check ins and progress monitoring of the PBIS system</t>
  </si>
  <si>
    <t>Maintain an equitable school token system for students to be acknowledged for their positive behaviors - rewards and recognitions</t>
  </si>
  <si>
    <t xml:space="preserve">Co-facilitate with PTA leaders, SAC, Oakland Park community with families and share school successes and next steps </t>
  </si>
  <si>
    <t>Communicate/disseminate summary reports to partners around how their participation has helped support success of the SPBP</t>
  </si>
  <si>
    <t>Bi-annually</t>
  </si>
  <si>
    <t>Monthly</t>
  </si>
  <si>
    <t>Quartely</t>
  </si>
  <si>
    <t>Bi-weekly</t>
  </si>
  <si>
    <t>Yulanda Ellis</t>
  </si>
  <si>
    <t>Current Core Effectiveness ODR Goal: By June 2024, the Core Effectiveness will increase from 77% to 80% as evidenced by ODRs in BASIS Behavior Dashboard.</t>
  </si>
  <si>
    <t>Current Top Behavior Incidence ODR Goal: By June 2024 our school will reduce our ODR total rate for unruly / disruptive behavior from 104 to 87.</t>
  </si>
  <si>
    <t>Current Top Location ODR Goal: By June 2024, the frequency of behavioral incidents on school grounds will decrease from 82 to 60 as measured by ODRs in BASIS Behavior Dashboard.</t>
  </si>
  <si>
    <t>By June 2024 classroom referrals school-wide will be reduced from 420 to 350 as evidenceds by ODRs in BASIS Behavior Dashboard.</t>
  </si>
  <si>
    <t>By June, disproportionate ODR rates for Black/African American will be reduced form 1.59 to 0.50 as evidenced by ODRs in BASIS Behavior Dashboard.</t>
  </si>
  <si>
    <t>Leadership teams will complete a quarterly campus walkthrough to ensure all rules and expectations area posted. Staff members will stay vigilant.</t>
  </si>
  <si>
    <t xml:space="preserve">Leadership team will analyze behavior data as well as behavior patterns. The team will monitor use of our PBIS system by tracking the amount of students attaining points and the amount of teachers utilizing the rewards platform. </t>
  </si>
  <si>
    <t>Disproportionality Data</t>
  </si>
  <si>
    <t>Classroom ODR Referral Data</t>
  </si>
  <si>
    <t>Top Behavior Incident Data</t>
  </si>
  <si>
    <t>Rickards will decrease the percentage of Black/African American students who are subject to exclusionary discipline practices from 57% in 2022-23 to 47% in 2023-24.</t>
  </si>
  <si>
    <t>One hundred percent of classroom teachers who have an above average number of referrals within their classroom will receive classroom management support/coaching sessions including  PBIS/CHAMPS during the 2023-2024 school year.</t>
  </si>
  <si>
    <t>By May 2024, the number of unruly/disruptive behavior referrals will decrease by 20%.</t>
  </si>
  <si>
    <t xml:space="preserve">1. The leadership team will deliver PBIS powerpoints/lessons to departments at the beginning of the year to deepen a sense of belonging by encouraging positive responses through the PBIS system. The leadership team will do quartely chweck-ins.                2. Guidance team will target behavior issues throughout the different demographic groups to determine behavior gaps and address any areas of need. </t>
  </si>
  <si>
    <t>1. Using the BASIS behavior dashboard the administrative and leadership team will identify and monitor which classrooms have wriiten an above average amount of ODRs on a monthly basis.              2.The admin team will identify a PBIS team who will work with school-based staff members to administer peer-to-peer support based on level of need.</t>
  </si>
  <si>
    <t>1. The administrative and leadership team will ensure the school-wide rewards system is implemented with fidelity by reviewing the PBIS dashboard weekly and keeping the school store stocked with supplies/rewards.                                                                                2. The administrative team will ensure the behavior lessons are being implemented throughout the school year with fidelity to ensure we are limiting troubling behavior. This includes but is not limited PBIS and CHAMPS stratgies, as well as character education.</t>
  </si>
  <si>
    <t>PBIS Platform - Points</t>
  </si>
  <si>
    <t xml:space="preserve">The PBIS (positive behavior intervention system) system is being utilized by classroom teachers to reward positive behaviors and actions. Morning and afternoon announcements will support the system as the administration and support team will catch students doing the right thing and encourage the initiative. School staff will promote positive behaviors when witnessed, encouraging the positive will help eliminate some of the negative behaviors. Our top behavior is unruly/disruptive as of this school year 2022-23. We will assign PBIS points using the clever platform for displaying appropriate character behaviors on school grounds. Students will use their PBIS points at the school store. They will cash out on our digital platform using a shopping cart to add whatever items they want using their PBIS points. Students will place their digital order and items will be delievered to their sixth period class within a week from the order date. </t>
  </si>
  <si>
    <t>We will monitor the PBIS -Positive Behavior Intervention System- platform to gain information about which educators are utilizing the system and which might need training or support to effectively implement this program. The PBIS dashboard will identify teachers who are heavy users as well as students who are attaining points, As a leadership team we will also monitor behavior data to determine if we are seeing a decrease in the top behavior incidents from this school year.</t>
  </si>
  <si>
    <t>Rosheika Rolle</t>
  </si>
  <si>
    <t>Respectful</t>
  </si>
  <si>
    <t xml:space="preserve">Mindful </t>
  </si>
  <si>
    <t>Safe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</si>
</sst>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4">
    <font>
      <sz val="11"/>
      <color theme="1"/>
      <name val="Calibri"/>
      <family val="2"/>
      <scheme val="minor"/>
    </font>
    <font>
      <sz val="11"/>
      <color theme="1"/>
      <name val="Calibri"/>
      <family val="2"/>
      <scheme val="minor"/>
    </font>
    <font>
      <b/>
      <sz val="11"/>
      <color rgb="FF000000"/>
      <name val="Arial"/>
      <family val="2"/>
    </font>
    <font>
      <sz val="12"/>
      <color theme="1"/>
      <name val="Arial"/>
      <family val="2"/>
    </font>
    <font>
      <b/>
      <sz val="12"/>
      <color theme="1"/>
      <name val="Arial"/>
      <family val="2"/>
    </font>
    <font>
      <sz val="12"/>
      <color rgb="FF000000"/>
      <name val="Arial"/>
      <family val="2"/>
    </font>
    <font>
      <sz val="12"/>
      <color rgb="FFFF0000"/>
      <name val="Arial"/>
      <family val="2"/>
    </font>
    <font>
      <sz val="12"/>
      <color theme="1"/>
      <name val="Calibri"/>
      <family val="2"/>
      <scheme val="minor"/>
    </font>
    <font>
      <b/>
      <i/>
      <u/>
      <sz val="12"/>
      <color theme="1"/>
      <name val="Arial"/>
      <family val="2"/>
    </font>
    <font>
      <b/>
      <i/>
      <sz val="12"/>
      <color theme="1"/>
      <name val="Arial"/>
      <family val="2"/>
    </font>
    <font>
      <b/>
      <i/>
      <sz val="12"/>
      <color rgb="FFFF0000"/>
      <name val="Arial"/>
      <family val="2"/>
    </font>
    <font>
      <i/>
      <sz val="12"/>
      <color rgb="FFFF0000"/>
      <name val="Arial"/>
      <family val="2"/>
    </font>
    <font>
      <b/>
      <i/>
      <sz val="12"/>
      <color rgb="FF000000"/>
      <name val="Arial"/>
      <family val="2"/>
    </font>
    <font>
      <i/>
      <sz val="12"/>
      <color rgb="FF000000"/>
      <name val="Arial"/>
      <family val="2"/>
    </font>
    <font>
      <sz val="11"/>
      <color theme="1"/>
      <name val="Arial"/>
      <family val="2"/>
    </font>
    <font>
      <u/>
      <sz val="11"/>
      <color theme="10"/>
      <name val="Calibri"/>
      <family val="2"/>
      <scheme val="minor"/>
    </font>
    <font>
      <b/>
      <sz val="12"/>
      <color rgb="FF000000"/>
      <name val="Arial"/>
      <family val="2"/>
    </font>
    <font>
      <i/>
      <sz val="10"/>
      <color rgb="FFD9D9D9"/>
      <name val="Arial"/>
      <family val="2"/>
    </font>
    <font>
      <i/>
      <sz val="12"/>
      <color theme="1"/>
      <name val="Arial"/>
      <family val="2"/>
    </font>
    <font>
      <b/>
      <sz val="12"/>
      <name val="Arial"/>
      <family val="2"/>
    </font>
    <font>
      <b/>
      <i/>
      <sz val="12"/>
      <name val="Arial"/>
      <family val="2"/>
    </font>
    <font>
      <i/>
      <sz val="12"/>
      <name val="Arial"/>
      <family val="2"/>
    </font>
    <font>
      <u/>
      <sz val="12"/>
      <color theme="10"/>
      <name val="Arial"/>
      <family val="2"/>
    </font>
    <font>
      <sz val="12"/>
      <color theme="1"/>
      <name val="Arial "/>
    </font>
    <font>
      <i/>
      <u/>
      <sz val="12"/>
      <color theme="1"/>
      <name val="Arial"/>
      <family val="2"/>
    </font>
    <font>
      <sz val="12"/>
      <color rgb="FF808080"/>
      <name val="Arial"/>
      <family val="2"/>
    </font>
    <font>
      <b/>
      <u/>
      <sz val="12"/>
      <name val="Arial"/>
      <family val="2"/>
    </font>
    <font>
      <b/>
      <sz val="12"/>
      <color rgb="FFFF0000"/>
      <name val="Arial"/>
      <family val="2"/>
    </font>
    <font>
      <i/>
      <sz val="11"/>
      <color rgb="FF000000"/>
      <name val="Arial"/>
      <family val="2"/>
    </font>
    <font>
      <b/>
      <i/>
      <u/>
      <sz val="11"/>
      <color rgb="FF000000"/>
      <name val="Arial"/>
      <family val="2"/>
    </font>
    <font>
      <sz val="12"/>
      <color theme="0"/>
      <name val="Arial"/>
      <family val="2"/>
    </font>
    <font>
      <sz val="8"/>
      <color rgb="FF000000"/>
      <name val="Segoe UI"/>
      <family val="2"/>
    </font>
    <font>
      <b/>
      <sz val="9"/>
      <color rgb="FF000000"/>
      <name val="Arial"/>
      <family val="2"/>
    </font>
    <font>
      <u/>
      <sz val="12"/>
      <color theme="1"/>
      <name val="Arial"/>
      <family val="2"/>
    </font>
  </fonts>
  <fills count="15">
    <fill>
      <patternFill patternType="none"/>
    </fill>
    <fill>
      <patternFill patternType="gray125"/>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rgb="FF000000"/>
      </patternFill>
    </fill>
    <fill>
      <patternFill patternType="solid">
        <fgColor rgb="FFFFFF0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rgb="FF00B0F0"/>
        <bgColor rgb="FF000000"/>
      </patternFill>
    </fill>
    <fill>
      <patternFill patternType="solid">
        <fgColor rgb="FFFFB19F"/>
        <bgColor indexed="64"/>
      </patternFill>
    </fill>
  </fills>
  <borders count="64">
    <border>
      <left/>
      <right/>
      <top/>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style="thin">
        <color rgb="FFB2B2B2"/>
      </left>
      <right/>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rgb="FF000000"/>
      </top>
      <bottom/>
      <diagonal/>
    </border>
    <border>
      <left style="medium">
        <color indexed="64"/>
      </left>
      <right/>
      <top/>
      <bottom style="medium">
        <color rgb="FF000000"/>
      </bottom>
      <diagonal/>
    </border>
    <border>
      <left/>
      <right style="thin">
        <color rgb="FF000000"/>
      </right>
      <top/>
      <bottom style="medium">
        <color rgb="FF000000"/>
      </bottom>
      <diagonal/>
    </border>
    <border>
      <left style="medium">
        <color indexed="64"/>
      </left>
      <right/>
      <top style="medium">
        <color rgb="FF000000"/>
      </top>
      <bottom style="medium">
        <color rgb="FF00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indexed="64"/>
      </left>
      <right style="thin">
        <color indexed="64"/>
      </right>
      <top/>
      <bottom/>
      <diagonal/>
    </border>
    <border>
      <left style="medium">
        <color indexed="64"/>
      </left>
      <right style="medium">
        <color indexed="64"/>
      </right>
      <top/>
      <bottom style="medium">
        <color theme="1" tint="0.34998626667073579"/>
      </bottom>
      <diagonal/>
    </border>
    <border>
      <left style="medium">
        <color indexed="64"/>
      </left>
      <right style="medium">
        <color indexed="64"/>
      </right>
      <top style="medium">
        <color indexed="64"/>
      </top>
      <bottom style="medium">
        <color theme="1" tint="0.34998626667073579"/>
      </bottom>
      <diagonal/>
    </border>
    <border>
      <left style="medium">
        <color indexed="64"/>
      </left>
      <right/>
      <top style="medium">
        <color indexed="64"/>
      </top>
      <bottom style="medium">
        <color theme="1" tint="0.34998626667073579"/>
      </bottom>
      <diagonal/>
    </border>
    <border>
      <left style="medium">
        <color indexed="64"/>
      </left>
      <right style="thin">
        <color indexed="64"/>
      </right>
      <top/>
      <bottom style="medium">
        <color theme="1" tint="0.34998626667073579"/>
      </bottom>
      <diagonal/>
    </border>
    <border>
      <left style="thin">
        <color indexed="64"/>
      </left>
      <right style="medium">
        <color indexed="64"/>
      </right>
      <top/>
      <bottom style="medium">
        <color theme="1" tint="0.34998626667073579"/>
      </bottom>
      <diagonal/>
    </border>
    <border>
      <left style="medium">
        <color indexed="64"/>
      </left>
      <right/>
      <top style="medium">
        <color rgb="FF000000"/>
      </top>
      <bottom style="medium">
        <color theme="1" tint="0.34998626667073579"/>
      </bottom>
      <diagonal/>
    </border>
    <border>
      <left/>
      <right style="thin">
        <color rgb="FF000000"/>
      </right>
      <top style="medium">
        <color rgb="FF000000"/>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indexed="64"/>
      </left>
      <right/>
      <top style="thin">
        <color theme="1" tint="0.34998626667073579"/>
      </top>
      <bottom/>
      <diagonal/>
    </border>
    <border>
      <left style="thin">
        <color indexed="64"/>
      </left>
      <right/>
      <top/>
      <bottom style="thin">
        <color theme="1" tint="0.34998626667073579"/>
      </bottom>
      <diagonal/>
    </border>
    <border>
      <left/>
      <right/>
      <top style="thin">
        <color theme="1" tint="0.34998626667073579"/>
      </top>
      <bottom style="thin">
        <color theme="1" tint="0.34998626667073579"/>
      </bottom>
      <diagonal/>
    </border>
  </borders>
  <cellStyleXfs count="3">
    <xf numFmtId="0" fontId="0" fillId="0" borderId="0"/>
    <xf numFmtId="0" fontId="1" fillId="2" borderId="1" applyNumberFormat="0" applyFont="0" applyAlignment="0" applyProtection="0"/>
    <xf numFmtId="0" fontId="15" fillId="0" borderId="0" applyNumberFormat="0" applyFill="0" applyBorder="0" applyAlignment="0" applyProtection="0"/>
  </cellStyleXfs>
  <cellXfs count="349">
    <xf numFmtId="0" fontId="0" fillId="0" borderId="0" xfId="0"/>
    <xf numFmtId="0" fontId="7" fillId="0" borderId="0" xfId="0" applyFont="1"/>
    <xf numFmtId="0" fontId="17" fillId="0" borderId="0" xfId="0" applyFont="1" applyAlignment="1">
      <alignment horizontal="center" vertical="center" wrapText="1"/>
    </xf>
    <xf numFmtId="0" fontId="3" fillId="0" borderId="0" xfId="0" applyFont="1" applyAlignment="1">
      <alignment vertical="center"/>
    </xf>
    <xf numFmtId="164" fontId="3" fillId="0" borderId="9" xfId="0" applyNumberFormat="1" applyFont="1" applyBorder="1" applyAlignment="1">
      <alignment horizontal="center"/>
    </xf>
    <xf numFmtId="2" fontId="3" fillId="0" borderId="9" xfId="0" applyNumberFormat="1" applyFont="1" applyBorder="1" applyAlignment="1">
      <alignment horizontal="center"/>
    </xf>
    <xf numFmtId="164" fontId="3" fillId="0" borderId="9" xfId="0" applyNumberFormat="1" applyFont="1" applyBorder="1" applyAlignment="1">
      <alignment horizontal="center" vertical="center"/>
    </xf>
    <xf numFmtId="0" fontId="16" fillId="0" borderId="0" xfId="0" applyFont="1" applyAlignment="1">
      <alignment horizontal="center"/>
    </xf>
    <xf numFmtId="0" fontId="3" fillId="0" borderId="0" xfId="0" applyFont="1"/>
    <xf numFmtId="0" fontId="3" fillId="3" borderId="0" xfId="0" applyFont="1" applyFill="1"/>
    <xf numFmtId="0" fontId="19" fillId="0" borderId="0" xfId="0" applyFont="1" applyAlignment="1">
      <alignment horizontal="center" vertical="center" wrapText="1"/>
    </xf>
    <xf numFmtId="0" fontId="21" fillId="0" borderId="0" xfId="0" applyFont="1" applyAlignment="1">
      <alignment horizontal="center" vertical="center" wrapText="1"/>
    </xf>
    <xf numFmtId="0" fontId="11" fillId="0" borderId="0" xfId="0" applyFont="1" applyAlignment="1">
      <alignment vertical="center" wrapText="1"/>
    </xf>
    <xf numFmtId="0" fontId="3" fillId="0" borderId="9" xfId="0" applyFont="1" applyBorder="1" applyAlignment="1" applyProtection="1">
      <alignment horizontal="right"/>
      <protection locked="0"/>
    </xf>
    <xf numFmtId="0" fontId="23" fillId="0" borderId="0" xfId="0" applyFont="1"/>
    <xf numFmtId="0" fontId="23" fillId="0" borderId="9" xfId="0" applyFont="1" applyBorder="1"/>
    <xf numFmtId="164" fontId="3" fillId="0" borderId="9" xfId="0" applyNumberFormat="1" applyFont="1" applyBorder="1" applyAlignment="1">
      <alignment horizontal="center" vertical="center" wrapText="1"/>
    </xf>
    <xf numFmtId="0" fontId="5" fillId="3" borderId="19"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protection locked="0"/>
    </xf>
    <xf numFmtId="0" fontId="4" fillId="5" borderId="0" xfId="0" applyFont="1" applyFill="1" applyAlignment="1">
      <alignment horizontal="center" vertical="center" wrapText="1"/>
    </xf>
    <xf numFmtId="0" fontId="3" fillId="3" borderId="4" xfId="0" applyFont="1" applyFill="1" applyBorder="1" applyAlignment="1" applyProtection="1">
      <alignment horizontal="center" vertical="center" wrapText="1"/>
      <protection locked="0"/>
    </xf>
    <xf numFmtId="0" fontId="4" fillId="3" borderId="4"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0" xfId="0" applyFont="1" applyFill="1" applyAlignment="1">
      <alignment vertical="center"/>
    </xf>
    <xf numFmtId="0" fontId="3" fillId="5" borderId="0" xfId="0" applyFont="1" applyFill="1"/>
    <xf numFmtId="18" fontId="13" fillId="3" borderId="21" xfId="0" applyNumberFormat="1" applyFont="1" applyFill="1" applyBorder="1" applyAlignment="1" applyProtection="1">
      <alignment vertical="center" wrapText="1"/>
      <protection locked="0"/>
    </xf>
    <xf numFmtId="0" fontId="28" fillId="7" borderId="9" xfId="0" applyFont="1" applyFill="1" applyBorder="1" applyAlignment="1">
      <alignment horizontal="center" vertical="center" wrapText="1"/>
    </xf>
    <xf numFmtId="0" fontId="3" fillId="8" borderId="9" xfId="0" applyFont="1" applyFill="1" applyBorder="1" applyAlignment="1">
      <alignment horizontal="center"/>
    </xf>
    <xf numFmtId="0" fontId="3" fillId="3" borderId="4" xfId="0" applyFont="1" applyFill="1" applyBorder="1" applyAlignment="1">
      <alignment horizontal="center" vertical="center" wrapText="1"/>
    </xf>
    <xf numFmtId="0" fontId="16" fillId="12" borderId="19" xfId="0" applyFont="1" applyFill="1" applyBorder="1" applyAlignment="1">
      <alignment vertical="center" wrapText="1"/>
    </xf>
    <xf numFmtId="0" fontId="13" fillId="12" borderId="3" xfId="0" applyFont="1" applyFill="1" applyBorder="1" applyAlignment="1">
      <alignment vertical="center" wrapText="1"/>
    </xf>
    <xf numFmtId="0" fontId="26" fillId="12" borderId="5"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6" fillId="13" borderId="9" xfId="0" applyFont="1" applyFill="1" applyBorder="1"/>
    <xf numFmtId="0" fontId="4" fillId="12" borderId="9" xfId="0" applyFont="1" applyFill="1" applyBorder="1"/>
    <xf numFmtId="0" fontId="16" fillId="12" borderId="2" xfId="0" applyFont="1" applyFill="1" applyBorder="1" applyAlignment="1">
      <alignment horizontal="center" vertical="center" wrapText="1"/>
    </xf>
    <xf numFmtId="0" fontId="30" fillId="0" borderId="0" xfId="0" applyFont="1"/>
    <xf numFmtId="0" fontId="16" fillId="12" borderId="23" xfId="0" applyFont="1" applyFill="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0" fillId="0" borderId="0" xfId="0" applyAlignment="1">
      <alignment horizontal="center"/>
    </xf>
    <xf numFmtId="0" fontId="16" fillId="0" borderId="9" xfId="0" applyFont="1" applyBorder="1" applyAlignment="1">
      <alignment horizontal="right"/>
    </xf>
    <xf numFmtId="0" fontId="16" fillId="0" borderId="9" xfId="0" applyFont="1" applyBorder="1" applyAlignment="1">
      <alignment horizontal="center"/>
    </xf>
    <xf numFmtId="164" fontId="16" fillId="0" borderId="9" xfId="0" applyNumberFormat="1" applyFont="1" applyBorder="1" applyAlignment="1">
      <alignment horizontal="center"/>
    </xf>
    <xf numFmtId="0" fontId="3" fillId="4" borderId="0" xfId="0" applyFont="1" applyFill="1" applyAlignment="1">
      <alignment horizontal="left" vertical="center" wrapText="1"/>
    </xf>
    <xf numFmtId="165" fontId="3" fillId="3" borderId="40" xfId="0" applyNumberFormat="1" applyFont="1" applyFill="1" applyBorder="1" applyAlignment="1">
      <alignment horizontal="center" vertical="center" wrapText="1"/>
    </xf>
    <xf numFmtId="0" fontId="3" fillId="5" borderId="40"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32" fillId="12" borderId="23" xfId="0" applyFont="1" applyFill="1" applyBorder="1" applyAlignment="1">
      <alignment horizontal="center" vertical="center" wrapText="1"/>
    </xf>
    <xf numFmtId="0" fontId="13" fillId="12" borderId="52" xfId="0" applyFont="1" applyFill="1" applyBorder="1" applyAlignment="1">
      <alignment vertical="center" wrapText="1"/>
    </xf>
    <xf numFmtId="0" fontId="13" fillId="3" borderId="53" xfId="0" applyFont="1" applyFill="1" applyBorder="1" applyAlignment="1" applyProtection="1">
      <alignment horizontal="center" vertical="center" wrapText="1"/>
      <protection locked="0"/>
    </xf>
    <xf numFmtId="0" fontId="13" fillId="3" borderId="54" xfId="0" applyFont="1" applyFill="1" applyBorder="1" applyAlignment="1" applyProtection="1">
      <alignment horizontal="center" vertical="center" wrapText="1"/>
      <protection locked="0"/>
    </xf>
    <xf numFmtId="0" fontId="14" fillId="0" borderId="0" xfId="0" applyFont="1"/>
    <xf numFmtId="0" fontId="3" fillId="0" borderId="40" xfId="0" applyFont="1" applyBorder="1" applyAlignment="1" applyProtection="1">
      <alignment horizontal="center" vertical="center" wrapText="1"/>
      <protection locked="0"/>
    </xf>
    <xf numFmtId="0" fontId="23" fillId="0" borderId="40" xfId="0" applyFont="1" applyBorder="1"/>
    <xf numFmtId="0" fontId="3" fillId="0" borderId="40" xfId="0" applyFont="1" applyBorder="1" applyAlignment="1">
      <alignment vertical="center" wrapText="1"/>
    </xf>
    <xf numFmtId="0" fontId="3" fillId="0" borderId="40" xfId="0" applyFont="1" applyBorder="1" applyAlignment="1" applyProtection="1">
      <alignment horizontal="center" vertical="center"/>
      <protection locked="0"/>
    </xf>
    <xf numFmtId="0" fontId="3" fillId="0" borderId="40" xfId="0" applyFont="1" applyBorder="1"/>
    <xf numFmtId="0" fontId="3" fillId="0" borderId="0" xfId="0" applyFont="1" applyProtection="1">
      <protection locked="0"/>
    </xf>
    <xf numFmtId="0" fontId="3" fillId="0" borderId="0" xfId="0" applyFont="1" applyAlignment="1">
      <alignment vertical="center"/>
    </xf>
    <xf numFmtId="0" fontId="4" fillId="0" borderId="0" xfId="0" applyFont="1" applyAlignment="1">
      <alignment vertical="center"/>
    </xf>
    <xf numFmtId="0" fontId="3" fillId="0" borderId="0" xfId="0" applyFont="1"/>
    <xf numFmtId="0" fontId="4" fillId="14" borderId="41" xfId="0" applyFont="1" applyFill="1" applyBorder="1" applyAlignment="1">
      <alignment horizontal="center" vertical="center" wrapText="1"/>
    </xf>
    <xf numFmtId="0" fontId="4" fillId="14" borderId="42" xfId="0" applyFont="1" applyFill="1" applyBorder="1" applyAlignment="1">
      <alignment horizontal="center" vertical="center" wrapText="1"/>
    </xf>
    <xf numFmtId="0" fontId="4" fillId="14" borderId="43" xfId="0" applyFont="1" applyFill="1" applyBorder="1" applyAlignment="1">
      <alignment horizontal="center" vertical="center" wrapText="1"/>
    </xf>
    <xf numFmtId="0" fontId="4" fillId="14" borderId="44" xfId="0" applyFont="1" applyFill="1" applyBorder="1" applyAlignment="1">
      <alignment horizontal="center" vertical="center" wrapText="1"/>
    </xf>
    <xf numFmtId="0" fontId="4" fillId="14" borderId="45" xfId="0" applyFont="1" applyFill="1" applyBorder="1" applyAlignment="1">
      <alignment horizontal="center" vertical="center" wrapText="1"/>
    </xf>
    <xf numFmtId="0" fontId="4" fillId="14" borderId="46"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16" fillId="3" borderId="9" xfId="0" applyFont="1" applyFill="1" applyBorder="1" applyAlignment="1" applyProtection="1">
      <alignment horizontal="left" vertical="center" wrapText="1"/>
      <protection locked="0"/>
    </xf>
    <xf numFmtId="0" fontId="3" fillId="0" borderId="9" xfId="0" applyFont="1" applyBorder="1" applyAlignment="1">
      <alignment horizontal="left"/>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4" fillId="3" borderId="32" xfId="1" applyFont="1" applyFill="1" applyBorder="1" applyAlignment="1">
      <alignment horizontal="left" vertical="center"/>
    </xf>
    <xf numFmtId="0" fontId="4" fillId="3" borderId="24" xfId="1" applyFont="1" applyFill="1" applyBorder="1" applyAlignment="1">
      <alignment horizontal="left" vertical="center"/>
    </xf>
    <xf numFmtId="0" fontId="3" fillId="0" borderId="9" xfId="0" applyFont="1" applyBorder="1" applyAlignment="1" applyProtection="1">
      <alignment horizontal="center"/>
      <protection locked="0"/>
    </xf>
    <xf numFmtId="0" fontId="16" fillId="12" borderId="9"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9" xfId="0" applyFont="1" applyBorder="1" applyProtection="1">
      <protection locked="0"/>
    </xf>
    <xf numFmtId="0" fontId="3" fillId="0" borderId="9" xfId="0" applyFont="1" applyBorder="1" applyAlignment="1">
      <alignment horizontal="left" vertical="center" wrapText="1"/>
    </xf>
    <xf numFmtId="0" fontId="5" fillId="3" borderId="40" xfId="0" applyFont="1" applyFill="1" applyBorder="1" applyAlignment="1" applyProtection="1">
      <alignment vertical="center" wrapText="1"/>
      <protection locked="0"/>
    </xf>
    <xf numFmtId="0" fontId="16" fillId="3" borderId="40" xfId="0" applyFont="1" applyFill="1" applyBorder="1" applyAlignment="1">
      <alignment vertical="center" wrapText="1"/>
    </xf>
    <xf numFmtId="0" fontId="3" fillId="3" borderId="40"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0" xfId="0" applyFont="1" applyFill="1" applyBorder="1" applyAlignment="1" applyProtection="1">
      <alignment horizontal="center" vertical="center" wrapText="1"/>
      <protection locked="0"/>
    </xf>
    <xf numFmtId="0" fontId="3" fillId="3" borderId="47" xfId="0" applyFont="1" applyFill="1" applyBorder="1" applyAlignment="1" applyProtection="1">
      <alignment horizontal="center" vertical="center" wrapText="1"/>
      <protection locked="0"/>
    </xf>
    <xf numFmtId="18" fontId="13" fillId="3" borderId="34" xfId="0" applyNumberFormat="1" applyFont="1" applyFill="1" applyBorder="1" applyAlignment="1" applyProtection="1">
      <alignment horizontal="center" vertical="center" wrapText="1"/>
      <protection locked="0"/>
    </xf>
    <xf numFmtId="18" fontId="13" fillId="3" borderId="35" xfId="0" applyNumberFormat="1" applyFont="1" applyFill="1" applyBorder="1" applyAlignment="1" applyProtection="1">
      <alignment horizontal="center" vertical="center" wrapText="1"/>
      <protection locked="0"/>
    </xf>
    <xf numFmtId="0" fontId="21" fillId="3" borderId="9" xfId="0" applyFont="1" applyFill="1" applyBorder="1" applyAlignment="1">
      <alignment horizontal="center" vertical="center" wrapText="1"/>
    </xf>
    <xf numFmtId="0" fontId="3" fillId="4" borderId="40" xfId="0" applyFont="1" applyFill="1" applyBorder="1" applyAlignment="1" applyProtection="1">
      <alignment horizontal="left" vertical="center" wrapText="1"/>
      <protection locked="0"/>
    </xf>
    <xf numFmtId="0" fontId="4" fillId="0" borderId="40" xfId="0" applyFont="1" applyBorder="1" applyAlignment="1">
      <alignment horizontal="left" vertical="center" wrapText="1"/>
    </xf>
    <xf numFmtId="0" fontId="16" fillId="12" borderId="50" xfId="0" applyFont="1" applyFill="1" applyBorder="1" applyAlignment="1">
      <alignment horizontal="center" vertical="center" wrapText="1"/>
    </xf>
    <xf numFmtId="0" fontId="16" fillId="12" borderId="44" xfId="0" applyFont="1" applyFill="1" applyBorder="1" applyAlignment="1">
      <alignment horizontal="center" vertical="center" wrapText="1"/>
    </xf>
    <xf numFmtId="0" fontId="16" fillId="12" borderId="46" xfId="0" applyFont="1" applyFill="1" applyBorder="1" applyAlignment="1">
      <alignment horizontal="center" vertical="center" wrapText="1"/>
    </xf>
    <xf numFmtId="18" fontId="5" fillId="3" borderId="40" xfId="0" applyNumberFormat="1" applyFont="1" applyFill="1" applyBorder="1" applyAlignment="1">
      <alignment vertical="center" wrapText="1"/>
    </xf>
    <xf numFmtId="0" fontId="12" fillId="12" borderId="9" xfId="0" applyFont="1" applyFill="1" applyBorder="1" applyAlignment="1">
      <alignment horizontal="left" vertical="center" wrapText="1"/>
    </xf>
    <xf numFmtId="0" fontId="16" fillId="11" borderId="9" xfId="0" applyFont="1" applyFill="1" applyBorder="1" applyAlignment="1">
      <alignment horizontal="center" vertical="center" wrapText="1"/>
    </xf>
    <xf numFmtId="0" fontId="5" fillId="12" borderId="9" xfId="0" applyFont="1" applyFill="1" applyBorder="1" applyAlignment="1">
      <alignment horizontal="left" vertical="center" wrapText="1"/>
    </xf>
    <xf numFmtId="0" fontId="3" fillId="3" borderId="9" xfId="0" applyFont="1" applyFill="1" applyBorder="1" applyAlignment="1" applyProtection="1">
      <alignment horizontal="center" vertical="center" wrapText="1"/>
      <protection locked="0"/>
    </xf>
    <xf numFmtId="165" fontId="3" fillId="0" borderId="9" xfId="0" applyNumberFormat="1" applyFont="1" applyBorder="1" applyAlignment="1">
      <alignment horizontal="center" vertical="center" wrapText="1"/>
    </xf>
    <xf numFmtId="0" fontId="3" fillId="0" borderId="26" xfId="0" applyFont="1" applyBorder="1"/>
    <xf numFmtId="0" fontId="4" fillId="0" borderId="40" xfId="0" applyFont="1" applyBorder="1" applyAlignment="1">
      <alignment horizontal="left" vertical="center"/>
    </xf>
    <xf numFmtId="0" fontId="5" fillId="4" borderId="40" xfId="0" applyFont="1" applyFill="1" applyBorder="1" applyAlignment="1">
      <alignment horizontal="center" vertical="center" wrapText="1"/>
    </xf>
    <xf numFmtId="0" fontId="5" fillId="12" borderId="40" xfId="0" applyFont="1" applyFill="1" applyBorder="1" applyAlignment="1">
      <alignment horizontal="center" vertical="center" wrapText="1"/>
    </xf>
    <xf numFmtId="0" fontId="5" fillId="12" borderId="40" xfId="0" applyFont="1" applyFill="1" applyBorder="1" applyAlignment="1">
      <alignment horizontal="left" vertical="center" wrapText="1"/>
    </xf>
    <xf numFmtId="0" fontId="5" fillId="0" borderId="14" xfId="0" applyFont="1" applyBorder="1" applyAlignment="1">
      <alignment vertical="center" wrapText="1"/>
    </xf>
    <xf numFmtId="0" fontId="4" fillId="0" borderId="0" xfId="0" applyFont="1" applyAlignment="1">
      <alignment horizontal="left" vertical="center"/>
    </xf>
    <xf numFmtId="0" fontId="16" fillId="12" borderId="22" xfId="0" applyFont="1" applyFill="1" applyBorder="1" applyAlignment="1">
      <alignment horizontal="center" vertical="center" wrapText="1"/>
    </xf>
    <xf numFmtId="0" fontId="5" fillId="4" borderId="40" xfId="0" applyFont="1" applyFill="1" applyBorder="1" applyAlignment="1" applyProtection="1">
      <alignment horizontal="left" vertical="center" wrapText="1"/>
      <protection locked="0"/>
    </xf>
    <xf numFmtId="0" fontId="5" fillId="3" borderId="48" xfId="0" applyFont="1" applyFill="1" applyBorder="1" applyAlignment="1" applyProtection="1">
      <alignment horizontal="left" vertical="center" wrapText="1"/>
      <protection locked="0"/>
    </xf>
    <xf numFmtId="0" fontId="5" fillId="3" borderId="40" xfId="0" applyFont="1" applyFill="1" applyBorder="1" applyAlignment="1" applyProtection="1">
      <alignment horizontal="left" vertical="center" wrapText="1"/>
      <protection locked="0"/>
    </xf>
    <xf numFmtId="0" fontId="12" fillId="12" borderId="9"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5" fillId="3" borderId="19" xfId="0" applyFont="1" applyFill="1" applyBorder="1" applyAlignment="1">
      <alignment horizontal="left" vertical="center" wrapText="1"/>
    </xf>
    <xf numFmtId="0" fontId="5" fillId="3" borderId="19" xfId="0" applyFont="1" applyFill="1" applyBorder="1" applyAlignment="1" applyProtection="1">
      <alignment horizontal="left" vertical="center" wrapText="1"/>
      <protection locked="0"/>
    </xf>
    <xf numFmtId="0" fontId="4" fillId="3" borderId="4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9"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4" fillId="3" borderId="4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12" borderId="9" xfId="0" applyFont="1" applyFill="1" applyBorder="1" applyAlignment="1">
      <alignment horizontal="left" vertical="center" wrapText="1"/>
    </xf>
    <xf numFmtId="0" fontId="5" fillId="3" borderId="48" xfId="0" applyFont="1" applyFill="1" applyBorder="1" applyAlignment="1" applyProtection="1">
      <alignment horizontal="left" vertical="center"/>
      <protection locked="0"/>
    </xf>
    <xf numFmtId="0" fontId="5" fillId="3" borderId="40" xfId="0" applyFont="1" applyFill="1" applyBorder="1" applyAlignment="1" applyProtection="1">
      <alignment horizontal="left" vertical="center"/>
      <protection locked="0"/>
    </xf>
    <xf numFmtId="0" fontId="16" fillId="3" borderId="48" xfId="0" applyFont="1" applyFill="1" applyBorder="1" applyAlignment="1">
      <alignment horizontal="left" vertical="center" wrapText="1"/>
    </xf>
    <xf numFmtId="0" fontId="16" fillId="3" borderId="40" xfId="0" applyFont="1" applyFill="1" applyBorder="1" applyAlignment="1">
      <alignment horizontal="left" vertical="center" wrapText="1"/>
    </xf>
    <xf numFmtId="0" fontId="21" fillId="3" borderId="9"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wrapText="1"/>
      <protection locked="0"/>
    </xf>
    <xf numFmtId="0" fontId="16" fillId="12" borderId="51" xfId="0" applyFont="1" applyFill="1" applyBorder="1" applyAlignment="1">
      <alignment horizontal="center" vertical="center"/>
    </xf>
    <xf numFmtId="0" fontId="16" fillId="12" borderId="23" xfId="0" applyFont="1" applyFill="1" applyBorder="1" applyAlignment="1">
      <alignment horizontal="center" vertical="center"/>
    </xf>
    <xf numFmtId="0" fontId="16" fillId="12" borderId="51" xfId="0" applyFont="1" applyFill="1" applyBorder="1" applyAlignment="1">
      <alignment horizontal="center" vertical="center" wrapText="1"/>
    </xf>
    <xf numFmtId="0" fontId="16" fillId="12" borderId="23" xfId="0" applyFont="1" applyFill="1" applyBorder="1" applyAlignment="1">
      <alignment horizontal="center" vertical="center" wrapText="1"/>
    </xf>
    <xf numFmtId="0" fontId="4" fillId="3" borderId="40" xfId="1" applyFont="1" applyFill="1" applyBorder="1" applyAlignment="1">
      <alignment horizontal="left" vertical="center"/>
    </xf>
    <xf numFmtId="0" fontId="10" fillId="3" borderId="40" xfId="1" applyFont="1" applyFill="1" applyBorder="1" applyAlignment="1">
      <alignment horizontal="center" vertical="center" wrapText="1"/>
    </xf>
    <xf numFmtId="0" fontId="16" fillId="12" borderId="19" xfId="0" applyFont="1" applyFill="1" applyBorder="1" applyAlignment="1">
      <alignment horizontal="left" vertical="center" wrapText="1"/>
    </xf>
    <xf numFmtId="0" fontId="3" fillId="0" borderId="0" xfId="0" applyFont="1" applyAlignment="1">
      <alignment horizontal="left" wrapText="1"/>
    </xf>
    <xf numFmtId="0" fontId="9" fillId="0" borderId="25"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6" fillId="12" borderId="13" xfId="0" applyFont="1" applyFill="1" applyBorder="1" applyAlignment="1">
      <alignment horizontal="center" vertical="center"/>
    </xf>
    <xf numFmtId="0" fontId="16" fillId="12" borderId="6"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7" xfId="0" applyFont="1" applyFill="1" applyBorder="1" applyAlignment="1">
      <alignment horizontal="center" vertical="center"/>
    </xf>
    <xf numFmtId="0" fontId="16" fillId="12" borderId="20" xfId="0" applyFont="1" applyFill="1" applyBorder="1" applyAlignment="1">
      <alignment horizontal="center" vertical="center"/>
    </xf>
    <xf numFmtId="0" fontId="16" fillId="12" borderId="4" xfId="0" applyFont="1" applyFill="1" applyBorder="1" applyAlignment="1">
      <alignment horizontal="center" vertical="center"/>
    </xf>
    <xf numFmtId="0" fontId="3" fillId="0" borderId="33" xfId="0" applyFont="1" applyBorder="1"/>
    <xf numFmtId="0" fontId="13" fillId="3" borderId="9" xfId="0" applyFont="1" applyFill="1" applyBorder="1" applyAlignment="1" applyProtection="1">
      <alignment horizontal="center" vertical="center" wrapText="1"/>
      <protection locked="0"/>
    </xf>
    <xf numFmtId="0" fontId="22" fillId="12" borderId="40" xfId="2" applyFont="1" applyFill="1" applyBorder="1" applyAlignment="1">
      <alignment horizontal="center" vertical="center" wrapText="1"/>
    </xf>
    <xf numFmtId="0" fontId="19" fillId="12" borderId="9" xfId="0" applyFont="1" applyFill="1" applyBorder="1" applyAlignment="1">
      <alignment horizontal="center" vertical="center" wrapText="1"/>
    </xf>
    <xf numFmtId="0" fontId="27" fillId="0" borderId="40" xfId="0" applyFont="1" applyBorder="1" applyAlignment="1">
      <alignment horizontal="center" wrapText="1"/>
    </xf>
    <xf numFmtId="0" fontId="19" fillId="12" borderId="15" xfId="0" applyFont="1" applyFill="1" applyBorder="1" applyAlignment="1">
      <alignment horizontal="center" vertical="center" wrapText="1"/>
    </xf>
    <xf numFmtId="0" fontId="13" fillId="0" borderId="0" xfId="0" applyFont="1" applyAlignment="1">
      <alignment vertical="center" wrapText="1"/>
    </xf>
    <xf numFmtId="0" fontId="13" fillId="3" borderId="55"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19" fillId="12" borderId="13"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19" fillId="12" borderId="20"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36" xfId="0" applyFont="1" applyFill="1" applyBorder="1" applyAlignment="1">
      <alignment horizontal="center" vertical="center" wrapText="1"/>
    </xf>
    <xf numFmtId="0" fontId="19" fillId="12" borderId="30" xfId="0" applyFont="1" applyFill="1" applyBorder="1" applyAlignment="1">
      <alignment horizontal="center" vertical="center" wrapText="1"/>
    </xf>
    <xf numFmtId="0" fontId="19" fillId="12" borderId="37" xfId="0" applyFont="1" applyFill="1" applyBorder="1" applyAlignment="1">
      <alignment horizontal="center" vertical="center" wrapText="1"/>
    </xf>
    <xf numFmtId="0" fontId="19" fillId="12" borderId="38" xfId="0" applyFont="1" applyFill="1" applyBorder="1" applyAlignment="1">
      <alignment horizontal="center" vertical="center" wrapText="1"/>
    </xf>
    <xf numFmtId="0" fontId="13" fillId="3" borderId="39"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0" fillId="3" borderId="9" xfId="0" applyFont="1" applyFill="1" applyBorder="1" applyAlignment="1">
      <alignment horizontal="center" vertical="center" wrapText="1"/>
    </xf>
    <xf numFmtId="0" fontId="13" fillId="3" borderId="19" xfId="0" applyFont="1" applyFill="1" applyBorder="1" applyAlignment="1" applyProtection="1">
      <alignment horizontal="center" vertical="center" wrapText="1"/>
      <protection locked="0"/>
    </xf>
    <xf numFmtId="0" fontId="20" fillId="0" borderId="9" xfId="0" applyFont="1" applyBorder="1" applyAlignment="1">
      <alignment horizontal="left" vertical="center" wrapText="1"/>
    </xf>
    <xf numFmtId="0" fontId="27" fillId="0" borderId="9" xfId="0" applyFont="1" applyBorder="1" applyAlignment="1">
      <alignment horizontal="left" vertical="center" wrapText="1"/>
    </xf>
    <xf numFmtId="0" fontId="20" fillId="12" borderId="9" xfId="0" applyFont="1" applyFill="1" applyBorder="1" applyAlignment="1">
      <alignment horizontal="left" vertical="center" wrapText="1"/>
    </xf>
    <xf numFmtId="0" fontId="18" fillId="0" borderId="9" xfId="0" applyFont="1" applyBorder="1" applyAlignment="1">
      <alignment horizontal="left" vertical="top"/>
    </xf>
    <xf numFmtId="0" fontId="5" fillId="10" borderId="40" xfId="0" applyFont="1" applyFill="1" applyBorder="1" applyAlignment="1">
      <alignment horizontal="center" vertical="center" wrapText="1"/>
    </xf>
    <xf numFmtId="0" fontId="5" fillId="9" borderId="40" xfId="0" applyFont="1" applyFill="1" applyBorder="1" applyAlignment="1">
      <alignment horizontal="center" vertical="center" wrapText="1"/>
    </xf>
    <xf numFmtId="0" fontId="16" fillId="6" borderId="40" xfId="0" applyFont="1" applyFill="1" applyBorder="1" applyAlignment="1">
      <alignment horizontal="center" vertical="center" wrapText="1"/>
    </xf>
    <xf numFmtId="0" fontId="13" fillId="0" borderId="9" xfId="0" applyFont="1" applyBorder="1" applyAlignment="1">
      <alignment horizontal="left" vertical="top" wrapText="1"/>
    </xf>
    <xf numFmtId="0" fontId="18" fillId="0" borderId="9" xfId="0" applyFont="1" applyBorder="1" applyAlignment="1">
      <alignment horizontal="left" vertical="top" wrapText="1"/>
    </xf>
    <xf numFmtId="0" fontId="19" fillId="12" borderId="19" xfId="0" applyFont="1" applyFill="1" applyBorder="1" applyAlignment="1">
      <alignment horizontal="center" vertical="center" wrapText="1"/>
    </xf>
    <xf numFmtId="0" fontId="19" fillId="12" borderId="21" xfId="0" applyFont="1" applyFill="1" applyBorder="1" applyAlignment="1">
      <alignment horizontal="center" vertical="center" wrapText="1"/>
    </xf>
    <xf numFmtId="0" fontId="3" fillId="0" borderId="40" xfId="0" applyFont="1" applyBorder="1" applyAlignment="1" applyProtection="1">
      <alignment horizontal="left" vertical="center" wrapText="1"/>
      <protection locked="0"/>
    </xf>
    <xf numFmtId="0" fontId="4" fillId="12" borderId="41" xfId="0" applyFont="1" applyFill="1" applyBorder="1" applyAlignment="1">
      <alignment horizontal="center" vertical="center" wrapText="1"/>
    </xf>
    <xf numFmtId="0" fontId="4" fillId="12" borderId="42"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4" fillId="12" borderId="44" xfId="0" applyFont="1" applyFill="1" applyBorder="1" applyAlignment="1">
      <alignment horizontal="center" vertical="center" wrapText="1"/>
    </xf>
    <xf numFmtId="0" fontId="4" fillId="12" borderId="45" xfId="0" applyFont="1" applyFill="1" applyBorder="1" applyAlignment="1">
      <alignment horizontal="center" vertical="center" wrapText="1"/>
    </xf>
    <xf numFmtId="0" fontId="4" fillId="12" borderId="46" xfId="0" applyFont="1" applyFill="1" applyBorder="1" applyAlignment="1">
      <alignment horizontal="center" vertical="center" wrapText="1"/>
    </xf>
    <xf numFmtId="0" fontId="3" fillId="0" borderId="47" xfId="0" applyFont="1" applyBorder="1" applyAlignment="1" applyProtection="1">
      <alignment horizontal="center" vertical="center" wrapText="1"/>
      <protection locked="0"/>
    </xf>
    <xf numFmtId="0" fontId="3" fillId="0" borderId="63"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7" xfId="0" applyFont="1" applyBorder="1" applyAlignment="1" applyProtection="1">
      <alignment horizontal="center"/>
      <protection locked="0"/>
    </xf>
    <xf numFmtId="0" fontId="3" fillId="0" borderId="63" xfId="0" applyFont="1" applyBorder="1" applyAlignment="1" applyProtection="1">
      <alignment horizontal="center"/>
      <protection locked="0"/>
    </xf>
    <xf numFmtId="0" fontId="3" fillId="0" borderId="48" xfId="0" applyFont="1" applyBorder="1" applyAlignment="1" applyProtection="1">
      <alignment horizontal="center"/>
      <protection locked="0"/>
    </xf>
    <xf numFmtId="0" fontId="3" fillId="0" borderId="40" xfId="0" applyFont="1" applyBorder="1" applyAlignment="1">
      <alignment horizontal="center" vertical="center" wrapText="1"/>
    </xf>
    <xf numFmtId="0" fontId="3" fillId="0" borderId="40" xfId="0" applyFont="1" applyBorder="1" applyAlignment="1" applyProtection="1">
      <alignment horizontal="center" vertical="center" wrapText="1"/>
      <protection locked="0"/>
    </xf>
    <xf numFmtId="0" fontId="3" fillId="12" borderId="41" xfId="0" applyFont="1" applyFill="1" applyBorder="1" applyAlignment="1">
      <alignment horizontal="center" vertical="center" wrapText="1"/>
    </xf>
    <xf numFmtId="0" fontId="3" fillId="12" borderId="42" xfId="0" applyFont="1" applyFill="1" applyBorder="1" applyAlignment="1">
      <alignment horizontal="center" vertical="center" wrapText="1"/>
    </xf>
    <xf numFmtId="0" fontId="3" fillId="12" borderId="43" xfId="0" applyFont="1" applyFill="1" applyBorder="1" applyAlignment="1">
      <alignment horizontal="center" vertical="center" wrapText="1"/>
    </xf>
    <xf numFmtId="0" fontId="3" fillId="12" borderId="59" xfId="0" applyFont="1" applyFill="1" applyBorder="1" applyAlignment="1">
      <alignment horizontal="center" vertical="center" wrapText="1"/>
    </xf>
    <xf numFmtId="0" fontId="3" fillId="12" borderId="0" xfId="0" applyFont="1" applyFill="1" applyAlignment="1">
      <alignment horizontal="center" vertical="center" wrapText="1"/>
    </xf>
    <xf numFmtId="0" fontId="3" fillId="12" borderId="60" xfId="0" applyFont="1" applyFill="1" applyBorder="1" applyAlignment="1">
      <alignment horizontal="center" vertical="center" wrapText="1"/>
    </xf>
    <xf numFmtId="0" fontId="3" fillId="12" borderId="44" xfId="0" applyFont="1" applyFill="1" applyBorder="1" applyAlignment="1">
      <alignment horizontal="center" vertical="center" wrapText="1"/>
    </xf>
    <xf numFmtId="0" fontId="3" fillId="12" borderId="45"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3" fillId="12" borderId="40" xfId="0" applyFont="1" applyFill="1" applyBorder="1" applyAlignment="1">
      <alignment horizontal="center" vertical="center" wrapText="1"/>
    </xf>
    <xf numFmtId="0" fontId="4" fillId="3" borderId="40" xfId="0" applyFont="1" applyFill="1" applyBorder="1" applyAlignment="1">
      <alignment horizontal="left" vertical="center"/>
    </xf>
    <xf numFmtId="0" fontId="11" fillId="0" borderId="49" xfId="0" applyFont="1" applyBorder="1" applyAlignment="1">
      <alignment horizontal="center" vertical="center"/>
    </xf>
    <xf numFmtId="0" fontId="5" fillId="12" borderId="59" xfId="0" applyFont="1" applyFill="1" applyBorder="1" applyAlignment="1">
      <alignment horizontal="center" vertical="center" wrapText="1"/>
    </xf>
    <xf numFmtId="0" fontId="5" fillId="12" borderId="0" xfId="0" applyFont="1" applyFill="1" applyAlignment="1">
      <alignment horizontal="center" vertical="center" wrapText="1"/>
    </xf>
    <xf numFmtId="0" fontId="5" fillId="12" borderId="60" xfId="0" applyFont="1" applyFill="1" applyBorder="1" applyAlignment="1">
      <alignment horizontal="center" vertical="center" wrapText="1"/>
    </xf>
    <xf numFmtId="0" fontId="5" fillId="12" borderId="44" xfId="0" applyFont="1" applyFill="1" applyBorder="1" applyAlignment="1">
      <alignment horizontal="center" vertical="center" wrapText="1"/>
    </xf>
    <xf numFmtId="0" fontId="5" fillId="12" borderId="45" xfId="0" applyFont="1" applyFill="1" applyBorder="1" applyAlignment="1">
      <alignment horizontal="center" vertical="center" wrapText="1"/>
    </xf>
    <xf numFmtId="0" fontId="5" fillId="12" borderId="46" xfId="0"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0" xfId="0" applyFont="1" applyAlignment="1">
      <alignment horizontal="center" vertical="center" wrapText="1"/>
    </xf>
    <xf numFmtId="0" fontId="3" fillId="0" borderId="60"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3" fillId="0" borderId="5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44" xfId="0" applyFont="1" applyBorder="1" applyAlignment="1" applyProtection="1">
      <alignment horizontal="center" vertical="center" wrapText="1"/>
      <protection locked="0"/>
    </xf>
    <xf numFmtId="0" fontId="3" fillId="0" borderId="45"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4" fillId="0" borderId="0" xfId="0" applyFont="1" applyAlignment="1">
      <alignment horizontal="left" vertical="center" wrapText="1"/>
    </xf>
    <xf numFmtId="0" fontId="5" fillId="3" borderId="47" xfId="0" applyFont="1" applyFill="1" applyBorder="1" applyAlignment="1">
      <alignment horizontal="left" vertical="center" wrapText="1"/>
    </xf>
    <xf numFmtId="0" fontId="5" fillId="3" borderId="63"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11" fillId="0" borderId="47"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4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6" fillId="12" borderId="47" xfId="0" applyFont="1" applyFill="1" applyBorder="1" applyAlignment="1">
      <alignment horizontal="center" vertical="center" wrapText="1"/>
    </xf>
    <xf numFmtId="0" fontId="16" fillId="12" borderId="63" xfId="0" applyFont="1" applyFill="1" applyBorder="1" applyAlignment="1">
      <alignment horizontal="center" vertical="center" wrapText="1"/>
    </xf>
    <xf numFmtId="0" fontId="16" fillId="12" borderId="48" xfId="0" applyFont="1" applyFill="1" applyBorder="1" applyAlignment="1">
      <alignment horizontal="center" vertical="center" wrapText="1"/>
    </xf>
    <xf numFmtId="0" fontId="33" fillId="0" borderId="40" xfId="0" applyFont="1" applyBorder="1" applyAlignment="1" applyProtection="1">
      <alignment horizontal="center" vertical="center" wrapText="1"/>
      <protection locked="0"/>
    </xf>
    <xf numFmtId="0" fontId="3" fillId="0" borderId="40" xfId="0" applyFont="1" applyBorder="1" applyAlignment="1">
      <alignment horizontal="left" vertical="center" wrapText="1"/>
    </xf>
    <xf numFmtId="0" fontId="4" fillId="14" borderId="40" xfId="0" applyFont="1" applyFill="1" applyBorder="1" applyAlignment="1">
      <alignment horizontal="center" vertical="center"/>
    </xf>
    <xf numFmtId="0" fontId="22" fillId="0" borderId="40" xfId="2" applyFont="1" applyBorder="1" applyAlignment="1">
      <alignment horizontal="left" vertical="center" wrapText="1"/>
    </xf>
    <xf numFmtId="14" fontId="3" fillId="0" borderId="40" xfId="0" applyNumberFormat="1"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7" fillId="0" borderId="40" xfId="0" applyFont="1" applyBorder="1" applyAlignment="1">
      <alignment horizontal="center"/>
    </xf>
    <xf numFmtId="15" fontId="3" fillId="0" borderId="40" xfId="0" applyNumberFormat="1" applyFont="1" applyBorder="1" applyAlignment="1" applyProtection="1">
      <alignment horizontal="center" vertical="center" wrapText="1"/>
      <protection locked="0"/>
    </xf>
    <xf numFmtId="0" fontId="16" fillId="12" borderId="40"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48" xfId="0" applyFont="1" applyBorder="1" applyAlignment="1">
      <alignment horizontal="center" vertical="center" wrapText="1"/>
    </xf>
    <xf numFmtId="0" fontId="3" fillId="0" borderId="42" xfId="0" applyFont="1" applyBorder="1" applyAlignment="1">
      <alignment horizontal="center"/>
    </xf>
    <xf numFmtId="0" fontId="3" fillId="0" borderId="40" xfId="0" applyFont="1" applyBorder="1" applyAlignment="1">
      <alignment horizontal="center" vertical="center"/>
    </xf>
    <xf numFmtId="0" fontId="5" fillId="4" borderId="40" xfId="0" applyFont="1" applyFill="1" applyBorder="1" applyAlignment="1" applyProtection="1">
      <alignment horizontal="center" vertical="center" wrapText="1"/>
      <protection locked="0"/>
    </xf>
    <xf numFmtId="0" fontId="4" fillId="0" borderId="40" xfId="0" applyFont="1" applyBorder="1" applyAlignment="1">
      <alignment horizontal="center" vertical="center"/>
    </xf>
    <xf numFmtId="0" fontId="3" fillId="0" borderId="40" xfId="0" applyFont="1" applyBorder="1"/>
    <xf numFmtId="0" fontId="16" fillId="12" borderId="49" xfId="0" applyFont="1" applyFill="1" applyBorder="1" applyAlignment="1">
      <alignment horizontal="center" vertical="center" wrapText="1"/>
    </xf>
    <xf numFmtId="0" fontId="5" fillId="4" borderId="47" xfId="0" applyFont="1" applyFill="1" applyBorder="1" applyAlignment="1" applyProtection="1">
      <alignment horizontal="center" vertical="center" wrapText="1"/>
      <protection locked="0"/>
    </xf>
    <xf numFmtId="0" fontId="5" fillId="4" borderId="63"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protection locked="0"/>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0" borderId="15"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4" fillId="12" borderId="9"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12" borderId="9"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12" borderId="9" xfId="0" applyFont="1" applyFill="1" applyBorder="1" applyAlignment="1" applyProtection="1">
      <alignment horizontal="center" vertical="center" wrapText="1"/>
      <protection locked="0"/>
    </xf>
    <xf numFmtId="0" fontId="3" fillId="12" borderId="8"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3" fillId="12" borderId="25"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26"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3" fillId="12" borderId="17"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12" borderId="18" xfId="0" applyFont="1" applyFill="1" applyBorder="1" applyAlignment="1">
      <alignment horizontal="center" vertical="center" wrapText="1"/>
    </xf>
    <xf numFmtId="0" fontId="4" fillId="0" borderId="40" xfId="0" applyFont="1" applyBorder="1" applyAlignment="1">
      <alignment horizontal="center"/>
    </xf>
    <xf numFmtId="0" fontId="3" fillId="0" borderId="0" xfId="0" applyFont="1" applyAlignment="1">
      <alignment horizontal="center"/>
    </xf>
    <xf numFmtId="0" fontId="3" fillId="0" borderId="50" xfId="0" applyFont="1" applyBorder="1" applyAlignment="1">
      <alignment horizontal="center"/>
    </xf>
    <xf numFmtId="0" fontId="4" fillId="12" borderId="61" xfId="0" applyFont="1" applyFill="1" applyBorder="1" applyAlignment="1">
      <alignment horizontal="center" vertical="center" wrapText="1"/>
    </xf>
    <xf numFmtId="0" fontId="3" fillId="0" borderId="40" xfId="0" applyFont="1" applyBorder="1" applyAlignment="1" applyProtection="1">
      <alignment horizontal="left"/>
      <protection locked="0"/>
    </xf>
    <xf numFmtId="0" fontId="3" fillId="0" borderId="40" xfId="0" applyFont="1" applyBorder="1" applyAlignment="1">
      <alignment horizontal="center" wrapText="1"/>
    </xf>
    <xf numFmtId="0" fontId="3" fillId="0" borderId="27" xfId="0" applyFont="1" applyBorder="1" applyAlignment="1">
      <alignment horizontal="center"/>
    </xf>
    <xf numFmtId="0" fontId="3" fillId="0" borderId="61" xfId="0" applyFont="1" applyBorder="1" applyAlignment="1">
      <alignment horizontal="center" vertical="center" wrapText="1"/>
    </xf>
    <xf numFmtId="0" fontId="18" fillId="0" borderId="40" xfId="0" applyFont="1" applyBorder="1" applyAlignment="1">
      <alignment horizontal="center" vertical="center" wrapText="1"/>
    </xf>
    <xf numFmtId="14" fontId="3" fillId="0" borderId="40" xfId="0" applyNumberFormat="1" applyFont="1" applyBorder="1" applyAlignment="1" applyProtection="1">
      <alignment horizontal="center" vertical="center" wrapText="1"/>
      <protection locked="0"/>
    </xf>
    <xf numFmtId="18" fontId="3" fillId="0" borderId="47" xfId="0" applyNumberFormat="1" applyFont="1" applyBorder="1" applyAlignment="1" applyProtection="1">
      <alignment horizontal="center" vertical="center" wrapText="1"/>
      <protection locked="0"/>
    </xf>
    <xf numFmtId="18" fontId="3" fillId="0" borderId="63" xfId="0" applyNumberFormat="1" applyFont="1" applyBorder="1" applyAlignment="1" applyProtection="1">
      <alignment horizontal="center" vertical="center" wrapText="1"/>
      <protection locked="0"/>
    </xf>
    <xf numFmtId="18" fontId="3" fillId="0" borderId="48" xfId="0" applyNumberFormat="1" applyFont="1" applyBorder="1" applyAlignment="1" applyProtection="1">
      <alignment horizontal="center" vertical="center" wrapText="1"/>
      <protection locked="0"/>
    </xf>
    <xf numFmtId="0" fontId="3" fillId="0" borderId="40" xfId="0" applyFont="1" applyBorder="1" applyAlignment="1">
      <alignment horizontal="left" vertical="top" wrapText="1"/>
    </xf>
    <xf numFmtId="0" fontId="5" fillId="0" borderId="0" xfId="0" applyFont="1" applyAlignment="1">
      <alignment horizontal="center" vertical="center" wrapText="1"/>
    </xf>
    <xf numFmtId="0" fontId="5" fillId="0" borderId="40" xfId="0" applyFont="1" applyBorder="1" applyAlignment="1">
      <alignment horizontal="left" vertical="top" wrapText="1"/>
    </xf>
    <xf numFmtId="0" fontId="3" fillId="0" borderId="49" xfId="0" applyFont="1" applyBorder="1" applyAlignment="1">
      <alignment horizontal="left" vertical="center" wrapText="1"/>
    </xf>
    <xf numFmtId="0" fontId="16" fillId="12" borderId="40" xfId="0" applyFont="1" applyFill="1" applyBorder="1" applyAlignment="1">
      <alignment horizontal="left" vertical="center" wrapText="1"/>
    </xf>
    <xf numFmtId="0" fontId="3" fillId="0" borderId="61" xfId="0" applyFont="1" applyBorder="1" applyAlignment="1">
      <alignment horizontal="center"/>
    </xf>
    <xf numFmtId="0" fontId="3" fillId="0" borderId="40" xfId="0" applyFont="1" applyBorder="1" applyAlignment="1">
      <alignment horizontal="center"/>
    </xf>
    <xf numFmtId="0" fontId="5" fillId="0" borderId="40" xfId="0" applyFont="1" applyBorder="1" applyAlignment="1">
      <alignment horizontal="left" vertical="center"/>
    </xf>
    <xf numFmtId="0" fontId="3" fillId="0" borderId="63" xfId="0" applyFont="1" applyBorder="1" applyAlignment="1">
      <alignment horizontal="center"/>
    </xf>
    <xf numFmtId="0" fontId="16" fillId="12" borderId="59" xfId="0" applyFont="1" applyFill="1" applyBorder="1" applyAlignment="1">
      <alignment horizontal="center" vertical="center" wrapText="1"/>
    </xf>
    <xf numFmtId="0" fontId="16" fillId="12" borderId="0" xfId="0" applyFont="1" applyFill="1" applyAlignment="1">
      <alignment horizontal="center" vertical="center" wrapText="1"/>
    </xf>
    <xf numFmtId="0" fontId="16" fillId="12" borderId="60" xfId="0" applyFont="1" applyFill="1" applyBorder="1" applyAlignment="1">
      <alignment horizontal="center" vertical="center" wrapText="1"/>
    </xf>
    <xf numFmtId="0" fontId="18" fillId="0" borderId="40" xfId="0" applyFont="1" applyBorder="1" applyAlignment="1" applyProtection="1">
      <alignment horizontal="center" vertical="center" wrapText="1"/>
      <protection locked="0"/>
    </xf>
    <xf numFmtId="0" fontId="4" fillId="12" borderId="40" xfId="0" applyFont="1" applyFill="1" applyBorder="1" applyAlignment="1">
      <alignment horizontal="center" vertical="center" wrapText="1"/>
    </xf>
    <xf numFmtId="0" fontId="4" fillId="14" borderId="41" xfId="0" applyFont="1" applyFill="1" applyBorder="1" applyAlignment="1">
      <alignment horizontal="center" vertical="center"/>
    </xf>
    <xf numFmtId="0" fontId="4" fillId="14" borderId="42" xfId="0" applyFont="1" applyFill="1" applyBorder="1" applyAlignment="1">
      <alignment horizontal="center" vertical="center"/>
    </xf>
    <xf numFmtId="0" fontId="4" fillId="14" borderId="43" xfId="0" applyFont="1" applyFill="1" applyBorder="1" applyAlignment="1">
      <alignment horizontal="center" vertical="center"/>
    </xf>
    <xf numFmtId="0" fontId="4" fillId="14" borderId="59" xfId="0" applyFont="1" applyFill="1" applyBorder="1" applyAlignment="1">
      <alignment horizontal="center" vertical="center"/>
    </xf>
    <xf numFmtId="0" fontId="4" fillId="14" borderId="0" xfId="0" applyFont="1" applyFill="1" applyAlignment="1">
      <alignment horizontal="center" vertical="center"/>
    </xf>
    <xf numFmtId="0" fontId="4" fillId="14" borderId="60"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0" xfId="0" applyFont="1" applyFill="1" applyAlignment="1">
      <alignment horizontal="center" vertical="center" wrapText="1"/>
    </xf>
    <xf numFmtId="0" fontId="4" fillId="12" borderId="40" xfId="0" applyFont="1" applyFill="1" applyBorder="1" applyAlignment="1">
      <alignment horizontal="center"/>
    </xf>
  </cellXfs>
  <cellStyles count="3">
    <cellStyle name="Hyperlink" xfId="2" builtinId="8"/>
    <cellStyle name="Normal" xfId="0" builtinId="0"/>
    <cellStyle name="Note" xfId="1" builtinId="10"/>
  </cellStyles>
  <dxfs count="2">
    <dxf>
      <fill>
        <patternFill>
          <bgColor rgb="FFFF0000"/>
        </patternFill>
      </fill>
    </dxf>
    <dxf>
      <fill>
        <patternFill>
          <bgColor rgb="FFFF6565"/>
        </patternFill>
      </fill>
    </dxf>
  </dxfs>
  <tableStyles count="0" defaultTableStyle="TableStyleMedium2" defaultPivotStyle="PivotStyleLight16"/>
  <colors>
    <mruColors>
      <color rgb="FFFFB19F"/>
      <color rgb="FFFF7C80"/>
      <color rgb="FFFFFFCC"/>
      <color rgb="FFDDDDDD"/>
      <color rgb="FF92CDDC"/>
      <color rgb="FFFF6565"/>
      <color rgb="FFC0C0C0"/>
      <color rgb="FFEAF1DD"/>
      <color rgb="FFFF3300"/>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92076</xdr:colOff>
      <xdr:row>0</xdr:row>
      <xdr:rowOff>0</xdr:rowOff>
    </xdr:from>
    <xdr:to>
      <xdr:col>11</xdr:col>
      <xdr:colOff>552451</xdr:colOff>
      <xdr:row>5</xdr:row>
      <xdr:rowOff>130744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51" y="0"/>
          <a:ext cx="1079500" cy="11308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527050</xdr:colOff>
          <xdr:row>46</xdr:row>
          <xdr:rowOff>171450</xdr:rowOff>
        </xdr:from>
        <xdr:to>
          <xdr:col>6</xdr:col>
          <xdr:colOff>469900</xdr:colOff>
          <xdr:row>47</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46</xdr:row>
          <xdr:rowOff>133350</xdr:rowOff>
        </xdr:from>
        <xdr:to>
          <xdr:col>7</xdr:col>
          <xdr:colOff>736600</xdr:colOff>
          <xdr:row>47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47</xdr:row>
          <xdr:rowOff>127000</xdr:rowOff>
        </xdr:from>
        <xdr:to>
          <xdr:col>7</xdr:col>
          <xdr:colOff>736600</xdr:colOff>
          <xdr:row>47</xdr:row>
          <xdr:rowOff>342900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48</xdr:row>
          <xdr:rowOff>127000</xdr:rowOff>
        </xdr:from>
        <xdr:to>
          <xdr:col>7</xdr:col>
          <xdr:colOff>755650</xdr:colOff>
          <xdr:row>48</xdr:row>
          <xdr:rowOff>355600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584200</xdr:colOff>
          <xdr:row>49</xdr:row>
          <xdr:rowOff>285750</xdr:rowOff>
        </xdr:from>
        <xdr:to>
          <xdr:col>6</xdr:col>
          <xdr:colOff>717550</xdr:colOff>
          <xdr:row>50</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527050</xdr:colOff>
          <xdr:row>47</xdr:row>
          <xdr:rowOff>146050</xdr:rowOff>
        </xdr:from>
        <xdr:to>
          <xdr:col>6</xdr:col>
          <xdr:colOff>469900</xdr:colOff>
          <xdr:row>47</xdr:row>
          <xdr:rowOff>355600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48</xdr:row>
          <xdr:rowOff>127000</xdr:rowOff>
        </xdr:from>
        <xdr:to>
          <xdr:col>6</xdr:col>
          <xdr:colOff>476250</xdr:colOff>
          <xdr:row>48</xdr:row>
          <xdr:rowOff>336550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49</xdr:row>
          <xdr:rowOff>285750</xdr:rowOff>
        </xdr:from>
        <xdr:to>
          <xdr:col>5</xdr:col>
          <xdr:colOff>571500</xdr:colOff>
          <xdr:row>50</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twoCellAnchor>
    <xdr:from>
      <xdr:col>7</xdr:col>
      <xdr:colOff>152400</xdr:colOff>
      <xdr:row>21</xdr:row>
      <xdr:rowOff>95251</xdr:rowOff>
    </xdr:from>
    <xdr:to>
      <xdr:col>7</xdr:col>
      <xdr:colOff>946149</xdr:colOff>
      <xdr:row>21</xdr:row>
      <xdr:rowOff>342901</xdr:rowOff>
    </xdr:to>
    <xdr:sp macro="" textlink="">
      <xdr:nvSpPr>
        <xdr:cNvPr id="6" name="Oval 5">
          <a:extLst>
            <a:ext uri="{FF2B5EF4-FFF2-40B4-BE49-F238E27FC236}">
              <a16:creationId xmlns:a16="http://schemas.microsoft.com/office/drawing/2014/main" id="{00000000-0008-0000-0100-000006000000}"/>
            </a:ext>
          </a:extLst>
        </xdr:cNvPr>
        <xdr:cNvSpPr/>
      </xdr:nvSpPr>
      <xdr:spPr>
        <a:xfrm>
          <a:off x="6877050" y="6562726"/>
          <a:ext cx="793749" cy="2476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38100</xdr:colOff>
      <xdr:row>26</xdr:row>
      <xdr:rowOff>215901</xdr:rowOff>
    </xdr:from>
    <xdr:to>
      <xdr:col>5</xdr:col>
      <xdr:colOff>896471</xdr:colOff>
      <xdr:row>26</xdr:row>
      <xdr:rowOff>857251</xdr:rowOff>
    </xdr:to>
    <xdr:sp macro="" textlink="">
      <xdr:nvSpPr>
        <xdr:cNvPr id="2" name="Oval 1">
          <a:extLst>
            <a:ext uri="{FF2B5EF4-FFF2-40B4-BE49-F238E27FC236}">
              <a16:creationId xmlns:a16="http://schemas.microsoft.com/office/drawing/2014/main" id="{00000000-0008-0000-0100-000002000000}"/>
            </a:ext>
          </a:extLst>
        </xdr:cNvPr>
        <xdr:cNvSpPr/>
      </xdr:nvSpPr>
      <xdr:spPr>
        <a:xfrm>
          <a:off x="5142379" y="8978901"/>
          <a:ext cx="858371" cy="6413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5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33</xdr:row>
          <xdr:rowOff>127000</xdr:rowOff>
        </xdr:from>
        <xdr:to>
          <xdr:col>7</xdr:col>
          <xdr:colOff>31750</xdr:colOff>
          <xdr:row>34</xdr:row>
          <xdr:rowOff>133350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33</xdr:row>
          <xdr:rowOff>107950</xdr:rowOff>
        </xdr:from>
        <xdr:to>
          <xdr:col>8</xdr:col>
          <xdr:colOff>400050</xdr:colOff>
          <xdr:row>34</xdr:row>
          <xdr:rowOff>127000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38</xdr:row>
          <xdr:rowOff>184150</xdr:rowOff>
        </xdr:from>
        <xdr:to>
          <xdr:col>7</xdr:col>
          <xdr:colOff>69850</xdr:colOff>
          <xdr:row>39</xdr:row>
          <xdr:rowOff>190500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49</xdr:row>
          <xdr:rowOff>76200</xdr:rowOff>
        </xdr:from>
        <xdr:to>
          <xdr:col>7</xdr:col>
          <xdr:colOff>31750</xdr:colOff>
          <xdr:row>50</xdr:row>
          <xdr:rowOff>88900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55</xdr:row>
          <xdr:rowOff>0</xdr:rowOff>
        </xdr:from>
        <xdr:to>
          <xdr:col>7</xdr:col>
          <xdr:colOff>19050</xdr:colOff>
          <xdr:row>56</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38</xdr:row>
          <xdr:rowOff>190500</xdr:rowOff>
        </xdr:from>
        <xdr:to>
          <xdr:col>8</xdr:col>
          <xdr:colOff>361950</xdr:colOff>
          <xdr:row>40</xdr:row>
          <xdr:rowOff>12700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49</xdr:row>
          <xdr:rowOff>50800</xdr:rowOff>
        </xdr:from>
        <xdr:to>
          <xdr:col>8</xdr:col>
          <xdr:colOff>374650</xdr:colOff>
          <xdr:row>50</xdr:row>
          <xdr:rowOff>69850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54</xdr:row>
          <xdr:rowOff>184150</xdr:rowOff>
        </xdr:from>
        <xdr:to>
          <xdr:col>8</xdr:col>
          <xdr:colOff>355600</xdr:colOff>
          <xdr:row>55</xdr:row>
          <xdr:rowOff>190500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3</xdr:row>
          <xdr:rowOff>57150</xdr:rowOff>
        </xdr:from>
        <xdr:to>
          <xdr:col>2</xdr:col>
          <xdr:colOff>266700</xdr:colOff>
          <xdr:row>3</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4</xdr:row>
          <xdr:rowOff>495300</xdr:rowOff>
        </xdr:from>
        <xdr:to>
          <xdr:col>3</xdr:col>
          <xdr:colOff>298450</xdr:colOff>
          <xdr:row>4</xdr:row>
          <xdr:rowOff>704850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9</xdr:row>
          <xdr:rowOff>38100</xdr:rowOff>
        </xdr:from>
        <xdr:to>
          <xdr:col>4</xdr:col>
          <xdr:colOff>171450</xdr:colOff>
          <xdr:row>9</xdr:row>
          <xdr:rowOff>412750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374650</xdr:colOff>
          <xdr:row>10</xdr:row>
          <xdr:rowOff>69850</xdr:rowOff>
        </xdr:from>
        <xdr:to>
          <xdr:col>7</xdr:col>
          <xdr:colOff>514350</xdr:colOff>
          <xdr:row>10</xdr:row>
          <xdr:rowOff>279400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11</xdr:row>
          <xdr:rowOff>133350</xdr:rowOff>
        </xdr:from>
        <xdr:to>
          <xdr:col>5</xdr:col>
          <xdr:colOff>590550</xdr:colOff>
          <xdr:row>11</xdr:row>
          <xdr:rowOff>419100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6</xdr:row>
          <xdr:rowOff>184150</xdr:rowOff>
        </xdr:from>
        <xdr:to>
          <xdr:col>9</xdr:col>
          <xdr:colOff>203200</xdr:colOff>
          <xdr:row>7</xdr:row>
          <xdr:rowOff>190500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222250</xdr:rowOff>
        </xdr:from>
        <xdr:to>
          <xdr:col>9</xdr:col>
          <xdr:colOff>203200</xdr:colOff>
          <xdr:row>7</xdr:row>
          <xdr:rowOff>431800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twoCellAnchor>
    <xdr:from>
      <xdr:col>10</xdr:col>
      <xdr:colOff>396875</xdr:colOff>
      <xdr:row>21</xdr:row>
      <xdr:rowOff>53975</xdr:rowOff>
    </xdr:from>
    <xdr:to>
      <xdr:col>11</xdr:col>
      <xdr:colOff>87630</xdr:colOff>
      <xdr:row>21</xdr:row>
      <xdr:rowOff>234950</xdr:rowOff>
    </xdr:to>
    <xdr:sp macro="" textlink="">
      <xdr:nvSpPr>
        <xdr:cNvPr id="5" name="Arrow: Right 4">
          <a:extLst>
            <a:ext uri="{FF2B5EF4-FFF2-40B4-BE49-F238E27FC236}">
              <a16:creationId xmlns:a16="http://schemas.microsoft.com/office/drawing/2014/main" id="{00000000-0008-0000-0700-000005000000}"/>
            </a:ext>
          </a:extLst>
        </xdr:cNvPr>
        <xdr:cNvSpPr/>
      </xdr:nvSpPr>
      <xdr:spPr>
        <a:xfrm>
          <a:off x="6588125" y="6788150"/>
          <a:ext cx="309880" cy="180975"/>
        </a:xfrm>
        <a:prstGeom prst="rightArrow">
          <a:avLst/>
        </a:prstGeom>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10</xdr:col>
      <xdr:colOff>409575</xdr:colOff>
      <xdr:row>22</xdr:row>
      <xdr:rowOff>82550</xdr:rowOff>
    </xdr:from>
    <xdr:to>
      <xdr:col>11</xdr:col>
      <xdr:colOff>93980</xdr:colOff>
      <xdr:row>22</xdr:row>
      <xdr:rowOff>263525</xdr:rowOff>
    </xdr:to>
    <xdr:sp macro="" textlink="">
      <xdr:nvSpPr>
        <xdr:cNvPr id="6" name="Arrow: Right 5">
          <a:extLst>
            <a:ext uri="{FF2B5EF4-FFF2-40B4-BE49-F238E27FC236}">
              <a16:creationId xmlns:a16="http://schemas.microsoft.com/office/drawing/2014/main" id="{00000000-0008-0000-0700-000006000000}"/>
            </a:ext>
          </a:extLst>
        </xdr:cNvPr>
        <xdr:cNvSpPr/>
      </xdr:nvSpPr>
      <xdr:spPr>
        <a:xfrm>
          <a:off x="6600825" y="7112000"/>
          <a:ext cx="303530" cy="180975"/>
        </a:xfrm>
        <a:prstGeom prst="rightArrow">
          <a:avLst/>
        </a:prstGeom>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10</xdr:col>
      <xdr:colOff>409575</xdr:colOff>
      <xdr:row>23</xdr:row>
      <xdr:rowOff>85725</xdr:rowOff>
    </xdr:from>
    <xdr:to>
      <xdr:col>11</xdr:col>
      <xdr:colOff>93980</xdr:colOff>
      <xdr:row>23</xdr:row>
      <xdr:rowOff>276225</xdr:rowOff>
    </xdr:to>
    <xdr:sp macro="" textlink="">
      <xdr:nvSpPr>
        <xdr:cNvPr id="7" name="Arrow: Right 6">
          <a:extLst>
            <a:ext uri="{FF2B5EF4-FFF2-40B4-BE49-F238E27FC236}">
              <a16:creationId xmlns:a16="http://schemas.microsoft.com/office/drawing/2014/main" id="{00000000-0008-0000-0700-000007000000}"/>
            </a:ext>
          </a:extLst>
        </xdr:cNvPr>
        <xdr:cNvSpPr/>
      </xdr:nvSpPr>
      <xdr:spPr>
        <a:xfrm>
          <a:off x="6600825" y="7410450"/>
          <a:ext cx="303530" cy="190500"/>
        </a:xfrm>
        <a:prstGeom prst="rightArrow">
          <a:avLst/>
        </a:prstGeom>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10</xdr:col>
      <xdr:colOff>406400</xdr:colOff>
      <xdr:row>24</xdr:row>
      <xdr:rowOff>66675</xdr:rowOff>
    </xdr:from>
    <xdr:to>
      <xdr:col>11</xdr:col>
      <xdr:colOff>93980</xdr:colOff>
      <xdr:row>24</xdr:row>
      <xdr:rowOff>247650</xdr:rowOff>
    </xdr:to>
    <xdr:sp macro="" textlink="">
      <xdr:nvSpPr>
        <xdr:cNvPr id="8" name="Arrow: Right 7">
          <a:extLst>
            <a:ext uri="{FF2B5EF4-FFF2-40B4-BE49-F238E27FC236}">
              <a16:creationId xmlns:a16="http://schemas.microsoft.com/office/drawing/2014/main" id="{00000000-0008-0000-0700-000008000000}"/>
            </a:ext>
          </a:extLst>
        </xdr:cNvPr>
        <xdr:cNvSpPr/>
      </xdr:nvSpPr>
      <xdr:spPr>
        <a:xfrm>
          <a:off x="6597650" y="7686675"/>
          <a:ext cx="306705" cy="180975"/>
        </a:xfrm>
        <a:prstGeom prst="rightArrow">
          <a:avLst/>
        </a:prstGeom>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565150</xdr:colOff>
          <xdr:row>65</xdr:row>
          <xdr:rowOff>107950</xdr:rowOff>
        </xdr:to>
        <xdr:sp macro="" textlink="">
          <xdr:nvSpPr>
            <xdr:cNvPr id="15376" name="Object 16" hidden="1">
              <a:extLst>
                <a:ext uri="{63B3BB69-23CF-44E3-9099-C40C66FF867C}">
                  <a14:compatExt spid="_x0000_s15376"/>
                </a:ext>
                <a:ext uri="{FF2B5EF4-FFF2-40B4-BE49-F238E27FC236}">
                  <a16:creationId xmlns:a16="http://schemas.microsoft.com/office/drawing/2014/main" id="{00000000-0008-0000-0900-000010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42231EE-85EA-4AB1-9503-78B31EE76B59}">
  <we:reference id="2c7a1b96-da70-4789-85d0-6a703b86d042" version="1.3.0.1" store="EXCatalog" storeType="EXCatalog"/>
  <we:alternateReferences>
    <we:reference id="WA104380330" version="1.3.0.1" store="en-US" storeType="OMEX"/>
  </we:alternateReferences>
  <we:properties>
    <we:property name="RuntimeConfig" value="{&quot;HostName&quot;:&quot;&quot;,&quot;Applets&quot;:{},&quot;ActiveAppletId&quot;:&quot;&quot;,&quot;Language&quot;:&quot;EN&quot;,&quot;DocumentId&quot;:&quot;c25ac6d3-2960-499e-bd06-3f68c21e0fd3&quot;,&quot;DateCreated&quot;:&quot;2023-03-06T16:47:50.794Z&quot;,&quot;GenerationActivityId&quot;:&quot;&quot;}"/>
    <we:property name="Features" value="{&quot;LogDomEvents&quot;:false,&quot;LogTelemetry&quot;:tru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s://www.pbisworld.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drawing" Target="../drawings/drawing4.xml"/><Relationship Id="rId7" Type="http://schemas.openxmlformats.org/officeDocument/2006/relationships/ctrlProp" Target="../ctrlProps/ctrlProp19.xml"/><Relationship Id="rId2" Type="http://schemas.openxmlformats.org/officeDocument/2006/relationships/printerSettings" Target="../printerSettings/printerSettings4.bin"/><Relationship Id="rId1" Type="http://schemas.openxmlformats.org/officeDocument/2006/relationships/hyperlink" Target="https://fl-pda.org/" TargetMode="Externa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9AC99-A460-494A-B827-BF1986E5CF64}">
  <sheetPr codeName="Sheet11"/>
  <dimension ref="A1:L33"/>
  <sheetViews>
    <sheetView view="pageLayout" zoomScale="54" zoomScaleNormal="100" zoomScalePageLayoutView="54" workbookViewId="0">
      <selection activeCell="E18" sqref="E18:L18"/>
    </sheetView>
  </sheetViews>
  <sheetFormatPr defaultRowHeight="14.5"/>
  <cols>
    <col min="1" max="1" width="24.1796875" customWidth="1"/>
  </cols>
  <sheetData>
    <row r="1" spans="1:12" ht="15.5">
      <c r="A1" s="60"/>
      <c r="B1" s="60"/>
      <c r="C1" s="60"/>
      <c r="D1" s="60"/>
      <c r="E1" s="60"/>
      <c r="F1" s="60"/>
      <c r="G1" s="60"/>
      <c r="H1" s="60"/>
      <c r="I1" s="60"/>
      <c r="J1" s="60"/>
      <c r="K1" s="60"/>
      <c r="L1" s="60"/>
    </row>
    <row r="2" spans="1:12" ht="15.5">
      <c r="A2" s="61"/>
      <c r="B2" s="61"/>
      <c r="C2" s="61"/>
      <c r="D2" s="61"/>
      <c r="E2" s="61"/>
      <c r="F2" s="61"/>
      <c r="G2" s="61"/>
      <c r="H2" s="61"/>
      <c r="I2" s="61"/>
      <c r="J2" s="61"/>
      <c r="K2" s="61"/>
      <c r="L2" s="61"/>
    </row>
    <row r="3" spans="1:12" ht="15.5">
      <c r="A3" s="68" t="s">
        <v>0</v>
      </c>
      <c r="B3" s="68"/>
      <c r="C3" s="68"/>
      <c r="D3" s="68"/>
      <c r="E3" s="68"/>
      <c r="F3" s="68"/>
      <c r="G3" s="68"/>
      <c r="H3" s="68"/>
      <c r="I3" s="68"/>
      <c r="J3" s="68"/>
      <c r="K3" s="68"/>
      <c r="L3" s="68"/>
    </row>
    <row r="4" spans="1:12" ht="15.5">
      <c r="A4" s="69" t="s">
        <v>1</v>
      </c>
      <c r="B4" s="69"/>
      <c r="C4" s="69"/>
      <c r="D4" s="69"/>
      <c r="E4" s="69"/>
      <c r="F4" s="69"/>
      <c r="G4" s="69"/>
      <c r="H4" s="69"/>
      <c r="I4" s="69"/>
      <c r="J4" s="69"/>
      <c r="K4" s="69"/>
      <c r="L4" s="69"/>
    </row>
    <row r="5" spans="1:12" ht="15.5">
      <c r="A5" s="70" t="s">
        <v>202</v>
      </c>
      <c r="B5" s="70"/>
      <c r="C5" s="70"/>
      <c r="D5" s="70"/>
      <c r="E5" s="70"/>
      <c r="F5" s="70"/>
      <c r="G5" s="70"/>
      <c r="H5" s="70"/>
      <c r="I5" s="70"/>
      <c r="J5" s="70"/>
      <c r="K5" s="70"/>
      <c r="L5" s="70"/>
    </row>
    <row r="6" spans="1:12" ht="15.5">
      <c r="A6" s="59"/>
      <c r="B6" s="59"/>
      <c r="C6" s="59"/>
      <c r="D6" s="59"/>
      <c r="E6" s="59"/>
      <c r="F6" s="59"/>
      <c r="G6" s="59"/>
      <c r="H6" s="59"/>
      <c r="I6" s="59"/>
      <c r="J6" s="59"/>
      <c r="K6" s="59"/>
      <c r="L6" s="59"/>
    </row>
    <row r="7" spans="1:12" ht="18" customHeight="1">
      <c r="A7" s="71" t="s">
        <v>205</v>
      </c>
      <c r="B7" s="71"/>
      <c r="C7" s="71"/>
      <c r="D7" s="71"/>
      <c r="E7" s="71"/>
      <c r="F7" s="71"/>
      <c r="G7" s="71"/>
      <c r="H7" s="71"/>
      <c r="I7" s="71"/>
      <c r="J7" s="71"/>
      <c r="K7" s="71"/>
      <c r="L7" s="71"/>
    </row>
    <row r="8" spans="1:12" ht="18" customHeight="1">
      <c r="A8" s="71" t="s">
        <v>206</v>
      </c>
      <c r="B8" s="71"/>
      <c r="C8" s="71"/>
      <c r="D8" s="71"/>
      <c r="E8" s="71"/>
      <c r="F8" s="71"/>
      <c r="G8" s="71"/>
      <c r="H8" s="71"/>
      <c r="I8" s="71"/>
      <c r="J8" s="71"/>
      <c r="K8" s="71"/>
      <c r="L8" s="71"/>
    </row>
    <row r="9" spans="1:12" ht="15.5">
      <c r="A9" s="59"/>
      <c r="B9" s="59"/>
      <c r="C9" s="59"/>
      <c r="D9" s="59"/>
      <c r="E9" s="59"/>
      <c r="F9" s="59"/>
      <c r="G9" s="59"/>
      <c r="H9" s="59"/>
      <c r="I9" s="59"/>
      <c r="J9" s="59"/>
      <c r="K9" s="59"/>
      <c r="L9" s="59"/>
    </row>
    <row r="10" spans="1:12" ht="18" customHeight="1">
      <c r="A10" s="62" t="s">
        <v>181</v>
      </c>
      <c r="B10" s="63"/>
      <c r="C10" s="63"/>
      <c r="D10" s="63"/>
      <c r="E10" s="63"/>
      <c r="F10" s="63"/>
      <c r="G10" s="63"/>
      <c r="H10" s="63"/>
      <c r="I10" s="63"/>
      <c r="J10" s="63"/>
      <c r="K10" s="63"/>
      <c r="L10" s="64"/>
    </row>
    <row r="11" spans="1:12" ht="45" customHeight="1">
      <c r="A11" s="65" t="s">
        <v>180</v>
      </c>
      <c r="B11" s="66"/>
      <c r="C11" s="66"/>
      <c r="D11" s="66"/>
      <c r="E11" s="66"/>
      <c r="F11" s="66"/>
      <c r="G11" s="66"/>
      <c r="H11" s="66"/>
      <c r="I11" s="66"/>
      <c r="J11" s="66"/>
      <c r="K11" s="66"/>
      <c r="L11" s="67"/>
    </row>
    <row r="12" spans="1:12" ht="15.5">
      <c r="A12" s="60"/>
      <c r="B12" s="60"/>
      <c r="C12" s="60"/>
      <c r="D12" s="60"/>
      <c r="E12" s="60"/>
      <c r="F12" s="60"/>
      <c r="G12" s="60"/>
      <c r="H12" s="60"/>
      <c r="I12" s="60"/>
      <c r="J12" s="60"/>
      <c r="K12" s="60"/>
      <c r="L12" s="60"/>
    </row>
    <row r="13" spans="1:12" s="8" customFormat="1" ht="15.5">
      <c r="A13" s="76" t="s">
        <v>2</v>
      </c>
      <c r="B13" s="77"/>
      <c r="C13" s="77"/>
      <c r="D13" s="77"/>
      <c r="E13" s="77"/>
      <c r="F13" s="77"/>
      <c r="G13" s="77"/>
      <c r="H13" s="77"/>
      <c r="I13" s="77"/>
      <c r="J13" s="77"/>
      <c r="K13" s="77"/>
      <c r="L13" s="77"/>
    </row>
    <row r="14" spans="1:12" s="8" customFormat="1" ht="15.65" customHeight="1">
      <c r="A14" s="79" t="s">
        <v>3</v>
      </c>
      <c r="B14" s="79"/>
      <c r="C14" s="79"/>
      <c r="D14" s="79"/>
      <c r="E14" s="79" t="s">
        <v>4</v>
      </c>
      <c r="F14" s="79"/>
      <c r="G14" s="79"/>
      <c r="H14" s="79"/>
      <c r="I14" s="79"/>
      <c r="J14" s="79"/>
      <c r="K14" s="79"/>
      <c r="L14" s="79"/>
    </row>
    <row r="15" spans="1:12" s="8" customFormat="1" ht="15.65" customHeight="1">
      <c r="A15" s="80" t="s">
        <v>283</v>
      </c>
      <c r="B15" s="80"/>
      <c r="C15" s="80"/>
      <c r="D15" s="80"/>
      <c r="E15" s="85" t="s">
        <v>5</v>
      </c>
      <c r="F15" s="85"/>
      <c r="G15" s="85"/>
      <c r="H15" s="85"/>
      <c r="I15" s="85"/>
      <c r="J15" s="85"/>
      <c r="K15" s="85"/>
      <c r="L15" s="85"/>
    </row>
    <row r="16" spans="1:12" s="8" customFormat="1" ht="15.65" customHeight="1">
      <c r="A16" s="78" t="s">
        <v>263</v>
      </c>
      <c r="B16" s="78"/>
      <c r="C16" s="78"/>
      <c r="D16" s="78"/>
      <c r="E16" s="85" t="s">
        <v>6</v>
      </c>
      <c r="F16" s="85"/>
      <c r="G16" s="85"/>
      <c r="H16" s="85"/>
      <c r="I16" s="85"/>
      <c r="J16" s="85"/>
      <c r="K16" s="85"/>
      <c r="L16" s="85"/>
    </row>
    <row r="17" spans="1:12" s="8" customFormat="1" ht="15.65" customHeight="1">
      <c r="A17" s="73" t="s">
        <v>211</v>
      </c>
      <c r="B17" s="74"/>
      <c r="C17" s="74"/>
      <c r="D17" s="75"/>
      <c r="E17" s="85" t="s">
        <v>7</v>
      </c>
      <c r="F17" s="85"/>
      <c r="G17" s="85"/>
      <c r="H17" s="85"/>
      <c r="I17" s="85"/>
      <c r="J17" s="85"/>
      <c r="K17" s="85"/>
      <c r="L17" s="85"/>
    </row>
    <row r="18" spans="1:12" s="8" customFormat="1" ht="15.65" customHeight="1">
      <c r="A18" s="80" t="s">
        <v>213</v>
      </c>
      <c r="B18" s="80"/>
      <c r="C18" s="80"/>
      <c r="D18" s="80"/>
      <c r="E18" s="85" t="s">
        <v>8</v>
      </c>
      <c r="F18" s="85"/>
      <c r="G18" s="85"/>
      <c r="H18" s="85"/>
      <c r="I18" s="85"/>
      <c r="J18" s="85"/>
      <c r="K18" s="85"/>
      <c r="L18" s="85"/>
    </row>
    <row r="19" spans="1:12" s="8" customFormat="1" ht="15.65" customHeight="1">
      <c r="A19" s="80" t="s">
        <v>207</v>
      </c>
      <c r="B19" s="80"/>
      <c r="C19" s="80"/>
      <c r="D19" s="80"/>
      <c r="E19" s="85" t="s">
        <v>9</v>
      </c>
      <c r="F19" s="85"/>
      <c r="G19" s="85"/>
      <c r="H19" s="85"/>
      <c r="I19" s="85"/>
      <c r="J19" s="85"/>
      <c r="K19" s="85"/>
      <c r="L19" s="85"/>
    </row>
    <row r="20" spans="1:12" s="8" customFormat="1" ht="15.65" customHeight="1">
      <c r="A20" s="80" t="s">
        <v>214</v>
      </c>
      <c r="B20" s="80"/>
      <c r="C20" s="80"/>
      <c r="D20" s="80"/>
      <c r="E20" s="85" t="s">
        <v>162</v>
      </c>
      <c r="F20" s="85"/>
      <c r="G20" s="85"/>
      <c r="H20" s="85"/>
      <c r="I20" s="85"/>
      <c r="J20" s="85"/>
      <c r="K20" s="85"/>
      <c r="L20" s="85"/>
    </row>
    <row r="21" spans="1:12" s="8" customFormat="1" ht="15.65" customHeight="1">
      <c r="A21" s="73" t="s">
        <v>208</v>
      </c>
      <c r="B21" s="74"/>
      <c r="C21" s="74"/>
      <c r="D21" s="75"/>
      <c r="E21" s="85" t="s">
        <v>10</v>
      </c>
      <c r="F21" s="85"/>
      <c r="G21" s="85"/>
      <c r="H21" s="85"/>
      <c r="I21" s="85"/>
      <c r="J21" s="85"/>
      <c r="K21" s="85"/>
      <c r="L21" s="85"/>
    </row>
    <row r="22" spans="1:12" s="8" customFormat="1" ht="15.65" customHeight="1">
      <c r="A22" s="80" t="s">
        <v>212</v>
      </c>
      <c r="B22" s="80"/>
      <c r="C22" s="80"/>
      <c r="D22" s="80"/>
      <c r="E22" s="85" t="s">
        <v>163</v>
      </c>
      <c r="F22" s="85"/>
      <c r="G22" s="85"/>
      <c r="H22" s="85"/>
      <c r="I22" s="85"/>
      <c r="J22" s="85"/>
      <c r="K22" s="85"/>
      <c r="L22" s="85"/>
    </row>
    <row r="23" spans="1:12" s="8" customFormat="1" ht="15.5">
      <c r="A23" s="81" t="s">
        <v>209</v>
      </c>
      <c r="B23" s="82"/>
      <c r="C23" s="82"/>
      <c r="D23" s="83"/>
      <c r="E23" s="72" t="s">
        <v>11</v>
      </c>
      <c r="F23" s="72"/>
      <c r="G23" s="72"/>
      <c r="H23" s="72"/>
      <c r="I23" s="72"/>
      <c r="J23" s="72"/>
      <c r="K23" s="72"/>
      <c r="L23" s="72"/>
    </row>
    <row r="24" spans="1:12" s="8" customFormat="1" ht="15.5">
      <c r="A24" s="81" t="s">
        <v>210</v>
      </c>
      <c r="B24" s="82"/>
      <c r="C24" s="82"/>
      <c r="D24" s="83"/>
      <c r="E24" s="72" t="s">
        <v>164</v>
      </c>
      <c r="F24" s="72"/>
      <c r="G24" s="72"/>
      <c r="H24" s="72"/>
      <c r="I24" s="72"/>
      <c r="J24" s="72"/>
      <c r="K24" s="72"/>
      <c r="L24" s="72"/>
    </row>
    <row r="25" spans="1:12" ht="15.5">
      <c r="A25" s="84"/>
      <c r="B25" s="84"/>
      <c r="C25" s="84"/>
      <c r="D25" s="84"/>
      <c r="E25" s="84"/>
      <c r="F25" s="84"/>
      <c r="G25" s="84"/>
      <c r="H25" s="84"/>
      <c r="I25" s="84"/>
      <c r="J25" s="84"/>
      <c r="K25" s="84"/>
      <c r="L25" s="84"/>
    </row>
    <row r="26" spans="1:12" ht="15.5">
      <c r="A26" s="84"/>
      <c r="B26" s="84"/>
      <c r="C26" s="84"/>
      <c r="D26" s="84"/>
      <c r="E26" s="84"/>
      <c r="F26" s="84"/>
      <c r="G26" s="84"/>
      <c r="H26" s="84"/>
      <c r="I26" s="84"/>
      <c r="J26" s="84"/>
      <c r="K26" s="84"/>
      <c r="L26" s="84"/>
    </row>
    <row r="27" spans="1:12" ht="15.5">
      <c r="A27" s="84"/>
      <c r="B27" s="84"/>
      <c r="C27" s="84"/>
      <c r="D27" s="84"/>
      <c r="E27" s="84"/>
      <c r="F27" s="84"/>
      <c r="G27" s="84"/>
      <c r="H27" s="84"/>
      <c r="I27" s="84"/>
      <c r="J27" s="84"/>
      <c r="K27" s="84"/>
      <c r="L27" s="84"/>
    </row>
    <row r="28" spans="1:12" ht="15.5">
      <c r="A28" s="84"/>
      <c r="B28" s="84"/>
      <c r="C28" s="84"/>
      <c r="D28" s="84"/>
      <c r="E28" s="84"/>
      <c r="F28" s="84"/>
      <c r="G28" s="84"/>
      <c r="H28" s="84"/>
      <c r="I28" s="84"/>
      <c r="J28" s="84"/>
      <c r="K28" s="84"/>
      <c r="L28" s="84"/>
    </row>
    <row r="29" spans="1:12" ht="15.5">
      <c r="A29" s="84"/>
      <c r="B29" s="84"/>
      <c r="C29" s="84"/>
      <c r="D29" s="84"/>
      <c r="E29" s="84"/>
      <c r="F29" s="84"/>
      <c r="G29" s="84"/>
      <c r="H29" s="84"/>
      <c r="I29" s="84"/>
      <c r="J29" s="84"/>
      <c r="K29" s="84"/>
      <c r="L29" s="84"/>
    </row>
    <row r="30" spans="1:12">
      <c r="A30" s="52"/>
      <c r="B30" s="52"/>
      <c r="C30" s="52"/>
      <c r="D30" s="52"/>
      <c r="E30" s="52"/>
      <c r="F30" s="52"/>
      <c r="G30" s="52"/>
      <c r="H30" s="52"/>
      <c r="I30" s="52"/>
      <c r="J30" s="52"/>
      <c r="K30" s="52"/>
      <c r="L30" s="52"/>
    </row>
    <row r="31" spans="1:12">
      <c r="A31" s="52"/>
      <c r="B31" s="52"/>
      <c r="C31" s="52"/>
      <c r="D31" s="52"/>
      <c r="E31" s="52"/>
      <c r="F31" s="52"/>
      <c r="G31" s="52"/>
      <c r="H31" s="52"/>
      <c r="I31" s="52"/>
      <c r="J31" s="52"/>
      <c r="K31" s="52"/>
      <c r="L31" s="52"/>
    </row>
    <row r="32" spans="1:12">
      <c r="A32" s="52"/>
      <c r="B32" s="52"/>
      <c r="C32" s="52"/>
      <c r="D32" s="52"/>
      <c r="E32" s="52"/>
      <c r="F32" s="52"/>
      <c r="G32" s="52"/>
      <c r="H32" s="52"/>
      <c r="I32" s="52"/>
      <c r="J32" s="52"/>
      <c r="K32" s="52"/>
      <c r="L32" s="52"/>
    </row>
    <row r="33" spans="1:12">
      <c r="A33" s="52"/>
      <c r="B33" s="52"/>
      <c r="C33" s="52"/>
      <c r="D33" s="52"/>
      <c r="E33" s="52"/>
      <c r="F33" s="52"/>
      <c r="G33" s="52"/>
      <c r="H33" s="52"/>
      <c r="I33" s="52"/>
      <c r="J33" s="52"/>
      <c r="K33" s="52"/>
      <c r="L33" s="52"/>
    </row>
  </sheetData>
  <sheetProtection algorithmName="SHA-512" hashValue="EsymAYYUVjrZ/Qr3UiL1Y0y1cMPBqvxgiBEd5aEWjqx2jaeBysnYdekxbEm2PhYDlOZrHt/fkq400UHfA97N6w==" saltValue="v5h0khbRWplW3fYRRRTWmg==" spinCount="100000" sheet="1" objects="1" scenarios="1"/>
  <mergeCells count="45">
    <mergeCell ref="E20:L20"/>
    <mergeCell ref="E21:L21"/>
    <mergeCell ref="E22:L22"/>
    <mergeCell ref="E23:L23"/>
    <mergeCell ref="E15:L15"/>
    <mergeCell ref="E16:L16"/>
    <mergeCell ref="E17:L17"/>
    <mergeCell ref="E18:L18"/>
    <mergeCell ref="E19:L19"/>
    <mergeCell ref="E26:L26"/>
    <mergeCell ref="E27:L27"/>
    <mergeCell ref="E28:L28"/>
    <mergeCell ref="E29:L29"/>
    <mergeCell ref="A25:D25"/>
    <mergeCell ref="A26:D26"/>
    <mergeCell ref="A27:D27"/>
    <mergeCell ref="A28:D28"/>
    <mergeCell ref="A29:D29"/>
    <mergeCell ref="E25:L25"/>
    <mergeCell ref="E24:L24"/>
    <mergeCell ref="A17:D17"/>
    <mergeCell ref="A9:L9"/>
    <mergeCell ref="A13:L13"/>
    <mergeCell ref="A12:L12"/>
    <mergeCell ref="A16:D16"/>
    <mergeCell ref="A14:D14"/>
    <mergeCell ref="A15:D15"/>
    <mergeCell ref="A18:D18"/>
    <mergeCell ref="A24:D24"/>
    <mergeCell ref="A19:D19"/>
    <mergeCell ref="A20:D20"/>
    <mergeCell ref="A21:D21"/>
    <mergeCell ref="A22:D22"/>
    <mergeCell ref="A23:D23"/>
    <mergeCell ref="E14:L14"/>
    <mergeCell ref="A6:L6"/>
    <mergeCell ref="A1:L1"/>
    <mergeCell ref="A2:L2"/>
    <mergeCell ref="A10:L10"/>
    <mergeCell ref="A11:L11"/>
    <mergeCell ref="A3:L3"/>
    <mergeCell ref="A4:L4"/>
    <mergeCell ref="A5:L5"/>
    <mergeCell ref="A7:L7"/>
    <mergeCell ref="A8:L8"/>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2327D-D202-42B2-9471-10E84F20D19E}">
  <sheetPr codeName="Sheet8"/>
  <dimension ref="A1"/>
  <sheetViews>
    <sheetView view="pageLayout" zoomScale="89" zoomScaleNormal="100" zoomScalePageLayoutView="89" workbookViewId="0">
      <selection activeCell="L39" sqref="L39"/>
    </sheetView>
  </sheetViews>
  <sheetFormatPr defaultRowHeight="14.5"/>
  <cols>
    <col min="9" max="9" width="9.1796875" customWidth="1"/>
  </cols>
  <sheetData/>
  <printOptions horizontalCentered="1"/>
  <pageMargins left="0.25" right="0.25" top="0.75" bottom="0.75" header="0.3" footer="0.3"/>
  <pageSetup orientation="portrait" verticalDpi="597" r:id="rId1"/>
  <drawing r:id="rId2"/>
  <legacyDrawing r:id="rId3"/>
  <oleObjects>
    <mc:AlternateContent xmlns:mc="http://schemas.openxmlformats.org/markup-compatibility/2006">
      <mc:Choice Requires="x14">
        <oleObject progId="Document" shapeId="15376" r:id="rId4">
          <objectPr defaultSize="0" autoPict="0" r:id="rId5">
            <anchor moveWithCells="1">
              <from>
                <xdr:col>0</xdr:col>
                <xdr:colOff>0</xdr:colOff>
                <xdr:row>0</xdr:row>
                <xdr:rowOff>0</xdr:rowOff>
              </from>
              <to>
                <xdr:col>10</xdr:col>
                <xdr:colOff>565150</xdr:colOff>
                <xdr:row>65</xdr:row>
                <xdr:rowOff>107950</xdr:rowOff>
              </to>
            </anchor>
          </objectPr>
        </oleObject>
      </mc:Choice>
      <mc:Fallback>
        <oleObject progId="Document" shapeId="1537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7B8D-8460-4DFE-99AB-A0990587D4CF}">
  <sheetPr codeName="Sheet12"/>
  <dimension ref="A1:AB110"/>
  <sheetViews>
    <sheetView view="pageLayout" topLeftCell="A73" zoomScale="80" zoomScaleNormal="98" zoomScaleSheetLayoutView="50" zoomScalePageLayoutView="80" workbookViewId="0">
      <selection activeCell="K33" sqref="K33"/>
    </sheetView>
  </sheetViews>
  <sheetFormatPr defaultColWidth="8.7265625" defaultRowHeight="15.5"/>
  <cols>
    <col min="1" max="1" width="25.54296875" style="1" customWidth="1"/>
    <col min="2" max="2" width="12" style="1" customWidth="1"/>
    <col min="3" max="3" width="11.54296875" style="1" bestFit="1" customWidth="1"/>
    <col min="4" max="4" width="11.7265625" style="1" customWidth="1"/>
    <col min="5" max="5" width="10.54296875" style="1" customWidth="1"/>
    <col min="6" max="6" width="13.453125" style="1" customWidth="1"/>
    <col min="7" max="7" width="11.54296875" style="1" customWidth="1"/>
    <col min="8" max="8" width="14" style="1" customWidth="1"/>
    <col min="9" max="9" width="11.7265625" style="1" customWidth="1"/>
    <col min="10" max="16384" width="8.7265625" style="1"/>
  </cols>
  <sheetData>
    <row r="1" spans="1:28" ht="15.65" customHeight="1">
      <c r="A1" s="62" t="s">
        <v>155</v>
      </c>
      <c r="B1" s="63"/>
      <c r="C1" s="63"/>
      <c r="D1" s="63"/>
      <c r="E1" s="63"/>
      <c r="F1" s="63"/>
      <c r="G1" s="63"/>
      <c r="H1" s="63"/>
      <c r="I1" s="64"/>
    </row>
    <row r="2" spans="1:28" ht="50.15" customHeight="1">
      <c r="A2" s="65" t="s">
        <v>12</v>
      </c>
      <c r="B2" s="66"/>
      <c r="C2" s="66"/>
      <c r="D2" s="66"/>
      <c r="E2" s="66"/>
      <c r="F2" s="66"/>
      <c r="G2" s="66"/>
      <c r="H2" s="66"/>
      <c r="I2" s="67"/>
    </row>
    <row r="3" spans="1:28">
      <c r="A3" s="61"/>
      <c r="B3" s="61"/>
      <c r="C3" s="61"/>
      <c r="D3" s="61"/>
      <c r="E3" s="61"/>
      <c r="F3" s="61"/>
      <c r="G3" s="61"/>
      <c r="H3" s="61"/>
      <c r="I3" s="61"/>
    </row>
    <row r="4" spans="1:28" s="9" customFormat="1">
      <c r="A4" s="141" t="s">
        <v>156</v>
      </c>
      <c r="B4" s="141"/>
      <c r="C4" s="141"/>
      <c r="D4" s="141"/>
      <c r="E4" s="141"/>
      <c r="F4" s="141"/>
      <c r="G4" s="141"/>
      <c r="H4" s="141"/>
      <c r="I4" s="141"/>
      <c r="J4" s="8"/>
      <c r="K4" s="8"/>
      <c r="L4" s="8"/>
      <c r="M4" s="8"/>
      <c r="N4" s="8"/>
      <c r="O4" s="8"/>
      <c r="P4" s="8"/>
      <c r="Q4" s="8"/>
      <c r="R4" s="8"/>
      <c r="S4" s="8"/>
      <c r="T4" s="8"/>
      <c r="U4" s="8"/>
      <c r="V4" s="8"/>
      <c r="W4" s="8"/>
      <c r="X4" s="8"/>
      <c r="Y4" s="8"/>
      <c r="Z4" s="8"/>
      <c r="AA4" s="8"/>
      <c r="AB4" s="8"/>
    </row>
    <row r="5" spans="1:28" s="9" customFormat="1" ht="32.5" customHeight="1">
      <c r="A5" s="142" t="s">
        <v>13</v>
      </c>
      <c r="B5" s="142"/>
      <c r="C5" s="142"/>
      <c r="D5" s="142"/>
      <c r="E5" s="142"/>
      <c r="F5" s="142"/>
      <c r="G5" s="142"/>
      <c r="H5" s="142"/>
      <c r="I5" s="142"/>
      <c r="J5" s="8"/>
      <c r="K5" s="8"/>
      <c r="L5" s="8"/>
      <c r="M5" s="8"/>
      <c r="N5" s="8"/>
      <c r="O5" s="8"/>
      <c r="P5" s="8"/>
      <c r="Q5" s="8"/>
      <c r="R5" s="8"/>
      <c r="S5" s="8"/>
      <c r="T5" s="8"/>
      <c r="U5" s="8"/>
      <c r="V5" s="8"/>
      <c r="W5" s="8"/>
      <c r="X5" s="8"/>
      <c r="Y5" s="8"/>
      <c r="Z5" s="8"/>
      <c r="AA5" s="8"/>
      <c r="AB5" s="8"/>
    </row>
    <row r="6" spans="1:28" s="8" customFormat="1" ht="33.65" customHeight="1" thickBot="1">
      <c r="A6" s="145" t="s">
        <v>14</v>
      </c>
      <c r="B6" s="145"/>
      <c r="C6" s="144" t="s">
        <v>165</v>
      </c>
      <c r="D6" s="144"/>
      <c r="E6" s="144"/>
      <c r="F6" s="144"/>
      <c r="G6" s="144"/>
      <c r="H6" s="144"/>
      <c r="I6" s="144"/>
    </row>
    <row r="7" spans="1:28" s="8" customFormat="1" ht="28.5" customHeight="1" thickBot="1">
      <c r="A7" s="143" t="s">
        <v>15</v>
      </c>
      <c r="B7" s="118" t="s">
        <v>16</v>
      </c>
      <c r="C7" s="118" t="s">
        <v>17</v>
      </c>
      <c r="D7" s="118" t="s">
        <v>18</v>
      </c>
      <c r="E7" s="118" t="s">
        <v>19</v>
      </c>
      <c r="F7" s="118" t="s">
        <v>20</v>
      </c>
      <c r="G7" s="118" t="s">
        <v>21</v>
      </c>
      <c r="H7" s="148" t="s">
        <v>22</v>
      </c>
      <c r="I7" s="149"/>
    </row>
    <row r="8" spans="1:28" s="8" customFormat="1" ht="16" thickBot="1">
      <c r="A8" s="143"/>
      <c r="B8" s="118"/>
      <c r="C8" s="118"/>
      <c r="D8" s="118"/>
      <c r="E8" s="118"/>
      <c r="F8" s="118"/>
      <c r="G8" s="118"/>
      <c r="H8" s="150"/>
      <c r="I8" s="151"/>
    </row>
    <row r="9" spans="1:28" s="8" customFormat="1" ht="16" thickBot="1">
      <c r="A9" s="143"/>
      <c r="B9" s="118"/>
      <c r="C9" s="118"/>
      <c r="D9" s="118"/>
      <c r="E9" s="118"/>
      <c r="F9" s="118"/>
      <c r="G9" s="118"/>
      <c r="H9" s="152"/>
      <c r="I9" s="153"/>
    </row>
    <row r="10" spans="1:28" s="8" customFormat="1" ht="30" customHeight="1" thickBot="1">
      <c r="A10" s="29" t="s">
        <v>23</v>
      </c>
      <c r="B10" s="17">
        <v>10</v>
      </c>
      <c r="C10" s="17">
        <v>202</v>
      </c>
      <c r="D10" s="17">
        <v>447</v>
      </c>
      <c r="E10" s="17">
        <v>20</v>
      </c>
      <c r="F10" s="17">
        <v>2</v>
      </c>
      <c r="G10" s="17">
        <v>87</v>
      </c>
      <c r="H10" s="146">
        <f>SUM(B10:G10)</f>
        <v>768</v>
      </c>
      <c r="I10" s="147"/>
    </row>
    <row r="11" spans="1:28" s="8" customFormat="1">
      <c r="A11" s="154"/>
      <c r="B11" s="154"/>
      <c r="C11" s="154"/>
      <c r="D11" s="154"/>
      <c r="E11" s="154"/>
      <c r="F11" s="154"/>
      <c r="G11" s="154"/>
      <c r="H11" s="154"/>
      <c r="I11" s="154"/>
    </row>
    <row r="12" spans="1:28" s="8" customFormat="1" ht="16" customHeight="1">
      <c r="A12" s="101" t="s">
        <v>24</v>
      </c>
      <c r="B12" s="101"/>
      <c r="C12" s="101"/>
      <c r="D12" s="101"/>
      <c r="E12" s="101"/>
      <c r="F12" s="101"/>
      <c r="G12" s="101"/>
      <c r="H12" s="101"/>
      <c r="I12" s="101"/>
    </row>
    <row r="13" spans="1:28" s="8" customFormat="1" ht="15.75" customHeight="1">
      <c r="A13" s="127"/>
      <c r="B13" s="127"/>
      <c r="C13" s="127"/>
      <c r="D13" s="127"/>
      <c r="E13" s="127"/>
      <c r="F13" s="117" t="s">
        <v>25</v>
      </c>
      <c r="G13" s="117"/>
      <c r="H13" s="117" t="s">
        <v>26</v>
      </c>
      <c r="I13" s="117"/>
    </row>
    <row r="14" spans="1:28" s="8" customFormat="1" ht="48" customHeight="1">
      <c r="A14" s="128" t="s">
        <v>27</v>
      </c>
      <c r="B14" s="128"/>
      <c r="C14" s="128"/>
      <c r="D14" s="128"/>
      <c r="E14" s="128"/>
      <c r="F14" s="155">
        <v>212</v>
      </c>
      <c r="G14" s="155"/>
      <c r="H14" s="155">
        <v>60</v>
      </c>
      <c r="I14" s="155"/>
    </row>
    <row r="15" spans="1:28" s="8" customFormat="1"/>
    <row r="16" spans="1:28" s="8" customFormat="1" ht="40" customHeight="1">
      <c r="A16" s="157" t="s">
        <v>28</v>
      </c>
      <c r="B16" s="157" t="s">
        <v>29</v>
      </c>
      <c r="C16" s="157"/>
      <c r="D16" s="157" t="s">
        <v>30</v>
      </c>
      <c r="E16" s="157"/>
      <c r="F16" s="157" t="s">
        <v>31</v>
      </c>
      <c r="G16" s="157"/>
      <c r="H16" s="159" t="s">
        <v>32</v>
      </c>
      <c r="I16" s="159"/>
      <c r="J16" s="10"/>
    </row>
    <row r="17" spans="1:11" s="8" customFormat="1">
      <c r="A17" s="157"/>
      <c r="B17" s="157"/>
      <c r="C17" s="157"/>
      <c r="D17" s="157"/>
      <c r="E17" s="157"/>
      <c r="F17" s="157"/>
      <c r="G17" s="157"/>
      <c r="H17" s="159"/>
      <c r="I17" s="159"/>
    </row>
    <row r="18" spans="1:11" s="8" customFormat="1" ht="30" customHeight="1">
      <c r="A18" s="177" t="s">
        <v>33</v>
      </c>
      <c r="B18" s="94">
        <f>H10</f>
        <v>768</v>
      </c>
      <c r="C18" s="94"/>
      <c r="D18" s="133">
        <v>134</v>
      </c>
      <c r="E18" s="133"/>
      <c r="F18" s="133">
        <v>129</v>
      </c>
      <c r="G18" s="133"/>
      <c r="H18" s="133">
        <v>48</v>
      </c>
      <c r="I18" s="133"/>
      <c r="J18" s="11"/>
      <c r="K18" s="10"/>
    </row>
    <row r="19" spans="1:11" s="8" customFormat="1" ht="15.65" customHeight="1">
      <c r="A19" s="177"/>
      <c r="B19" s="173" t="s">
        <v>34</v>
      </c>
      <c r="C19" s="173"/>
      <c r="D19" s="173"/>
      <c r="E19" s="173"/>
      <c r="F19" s="173"/>
      <c r="G19" s="173"/>
      <c r="H19" s="173"/>
      <c r="I19" s="173"/>
      <c r="J19" s="12"/>
    </row>
    <row r="20" spans="1:11" s="8" customFormat="1" ht="16" thickBot="1">
      <c r="A20" s="106"/>
      <c r="B20" s="106"/>
      <c r="C20" s="106"/>
      <c r="D20" s="106"/>
      <c r="E20" s="106"/>
      <c r="F20" s="106"/>
      <c r="G20" s="106"/>
      <c r="H20" s="106"/>
      <c r="I20" s="106"/>
    </row>
    <row r="21" spans="1:11" s="8" customFormat="1" ht="27.65" customHeight="1" thickBot="1">
      <c r="A21" s="31" t="s">
        <v>35</v>
      </c>
      <c r="B21" s="184" t="s">
        <v>166</v>
      </c>
      <c r="C21" s="184"/>
      <c r="D21" s="184" t="s">
        <v>36</v>
      </c>
      <c r="E21" s="185" t="s">
        <v>167</v>
      </c>
      <c r="F21" s="163" t="s">
        <v>37</v>
      </c>
      <c r="G21" s="164"/>
      <c r="H21" s="167" t="s">
        <v>38</v>
      </c>
      <c r="I21" s="168"/>
    </row>
    <row r="22" spans="1:11" s="8" customFormat="1" ht="47" thickBot="1">
      <c r="A22" s="32" t="s">
        <v>39</v>
      </c>
      <c r="B22" s="184"/>
      <c r="C22" s="184"/>
      <c r="D22" s="184"/>
      <c r="E22" s="185"/>
      <c r="F22" s="165"/>
      <c r="G22" s="166"/>
      <c r="H22" s="169"/>
      <c r="I22" s="170"/>
    </row>
    <row r="23" spans="1:11" s="8" customFormat="1" ht="32.5" customHeight="1" thickBot="1">
      <c r="A23" s="30" t="s">
        <v>40</v>
      </c>
      <c r="B23" s="174">
        <v>6</v>
      </c>
      <c r="C23" s="174"/>
      <c r="D23" s="38" t="s">
        <v>215</v>
      </c>
      <c r="E23" s="25" t="s">
        <v>216</v>
      </c>
      <c r="F23" s="92" t="s">
        <v>217</v>
      </c>
      <c r="G23" s="93"/>
      <c r="H23" s="171" t="s">
        <v>18</v>
      </c>
      <c r="I23" s="172"/>
    </row>
    <row r="24" spans="1:11" s="8" customFormat="1" ht="20.5" customHeight="1" thickBot="1">
      <c r="A24" s="49" t="s">
        <v>41</v>
      </c>
      <c r="B24" s="136">
        <v>396</v>
      </c>
      <c r="C24" s="136"/>
      <c r="D24" s="50">
        <v>82</v>
      </c>
      <c r="E24" s="51">
        <v>127</v>
      </c>
      <c r="F24" s="161">
        <v>104</v>
      </c>
      <c r="G24" s="162"/>
      <c r="H24" s="134">
        <v>28</v>
      </c>
      <c r="I24" s="135"/>
    </row>
    <row r="25" spans="1:11" s="8" customFormat="1" ht="9" customHeight="1">
      <c r="A25" s="160"/>
      <c r="B25" s="160"/>
      <c r="C25" s="160"/>
      <c r="D25" s="160"/>
      <c r="E25" s="160"/>
      <c r="F25" s="160"/>
      <c r="G25" s="160"/>
      <c r="H25" s="160"/>
      <c r="I25" s="160"/>
    </row>
    <row r="26" spans="1:11" s="8" customFormat="1" ht="56.15" customHeight="1">
      <c r="A26" s="158" t="s">
        <v>42</v>
      </c>
      <c r="B26" s="158"/>
      <c r="C26" s="158"/>
      <c r="D26" s="158"/>
      <c r="E26" s="158"/>
      <c r="F26" s="158"/>
      <c r="G26" s="158"/>
      <c r="H26" s="158"/>
      <c r="I26" s="158"/>
    </row>
    <row r="27" spans="1:11" s="8" customFormat="1" ht="84.65" customHeight="1">
      <c r="A27" s="137" t="s">
        <v>43</v>
      </c>
      <c r="B27" s="139" t="s">
        <v>44</v>
      </c>
      <c r="C27" s="139" t="s">
        <v>45</v>
      </c>
      <c r="D27" s="139" t="s">
        <v>46</v>
      </c>
      <c r="E27" s="37" t="s">
        <v>47</v>
      </c>
      <c r="F27" s="37" t="s">
        <v>48</v>
      </c>
      <c r="G27" s="139" t="s">
        <v>49</v>
      </c>
      <c r="H27" s="47" t="s">
        <v>50</v>
      </c>
      <c r="I27" s="48" t="s">
        <v>51</v>
      </c>
    </row>
    <row r="28" spans="1:11" s="8" customFormat="1" ht="101.5">
      <c r="A28" s="138"/>
      <c r="B28" s="140"/>
      <c r="C28" s="140"/>
      <c r="D28" s="140"/>
      <c r="E28" s="26" t="s">
        <v>52</v>
      </c>
      <c r="F28" s="26" t="s">
        <v>53</v>
      </c>
      <c r="G28" s="140"/>
      <c r="H28" s="26" t="s">
        <v>54</v>
      </c>
      <c r="I28" s="26" t="s">
        <v>55</v>
      </c>
    </row>
    <row r="29" spans="1:11" s="8" customFormat="1" ht="17.5" customHeight="1">
      <c r="A29" s="13" t="s">
        <v>16</v>
      </c>
      <c r="B29" s="27">
        <f>B10</f>
        <v>10</v>
      </c>
      <c r="C29" s="18">
        <v>3</v>
      </c>
      <c r="D29" s="18">
        <v>11</v>
      </c>
      <c r="E29" s="4">
        <f>IF(B29&gt;0,C29/B29,"N/A")</f>
        <v>0.3</v>
      </c>
      <c r="F29" s="5">
        <f>IF(B$35-B29&gt;0,E29/((C$35-C29)/(B$35-B29)),"N/A")</f>
        <v>0.71509433962264157</v>
      </c>
      <c r="G29" s="4">
        <f t="shared" ref="G29:G34" si="0">IF(B$35&gt;0,B29/B$35,"N/A")</f>
        <v>1.3020833333333334E-2</v>
      </c>
      <c r="H29" s="16">
        <f>IF(C35&gt;0,C29/C$35,"N/A")</f>
        <v>9.3457943925233638E-3</v>
      </c>
      <c r="I29" s="4">
        <f>IF(D35&gt;0,D29/D$35,"N/A")</f>
        <v>1.0773751224289911E-2</v>
      </c>
    </row>
    <row r="30" spans="1:11" s="8" customFormat="1">
      <c r="A30" s="13" t="s">
        <v>56</v>
      </c>
      <c r="B30" s="27">
        <f>C10</f>
        <v>202</v>
      </c>
      <c r="C30" s="18">
        <v>116</v>
      </c>
      <c r="D30" s="18">
        <v>403</v>
      </c>
      <c r="E30" s="4">
        <f t="shared" ref="E30:E34" si="1">IF(B30&gt;0,C30/B30,"N/A")</f>
        <v>0.57425742574257421</v>
      </c>
      <c r="F30" s="5">
        <f>IF(B30&gt;0,E30/((C$35-C30)/(B$35-B30)),"N/A")</f>
        <v>1.5855107461965707</v>
      </c>
      <c r="G30" s="4">
        <f t="shared" si="0"/>
        <v>0.26302083333333331</v>
      </c>
      <c r="H30" s="6">
        <f>IF(B30&gt;0,C30/C$35,"N/A")</f>
        <v>0.36137071651090341</v>
      </c>
      <c r="I30" s="4">
        <f>IF(B30&gt;0,D30/D$35,"N/A")</f>
        <v>0.39471106758080315</v>
      </c>
    </row>
    <row r="31" spans="1:11" s="8" customFormat="1">
      <c r="A31" s="13" t="s">
        <v>18</v>
      </c>
      <c r="B31" s="27">
        <f>D10</f>
        <v>447</v>
      </c>
      <c r="C31" s="18">
        <v>168</v>
      </c>
      <c r="D31" s="18">
        <v>494</v>
      </c>
      <c r="E31" s="4">
        <f t="shared" si="1"/>
        <v>0.37583892617449666</v>
      </c>
      <c r="F31" s="5">
        <f>IF(B31&gt;0,E31/((C$35-C31)/(B$35-B31)),"N/A")</f>
        <v>0.78852480589551255</v>
      </c>
      <c r="G31" s="4">
        <f t="shared" si="0"/>
        <v>0.58203125</v>
      </c>
      <c r="H31" s="6">
        <f>IF(B31&gt;0,C31/C$35,"N/A")</f>
        <v>0.52336448598130836</v>
      </c>
      <c r="I31" s="4">
        <f>IF(B31&gt;0,D31/D$35,"N/A")</f>
        <v>0.48383937316356512</v>
      </c>
    </row>
    <row r="32" spans="1:11" s="8" customFormat="1">
      <c r="A32" s="13" t="s">
        <v>19</v>
      </c>
      <c r="B32" s="27">
        <f>E10</f>
        <v>20</v>
      </c>
      <c r="C32" s="18">
        <v>7</v>
      </c>
      <c r="D32" s="18">
        <v>21</v>
      </c>
      <c r="E32" s="4">
        <f t="shared" si="1"/>
        <v>0.35</v>
      </c>
      <c r="F32" s="5">
        <f>IF(B32&gt;0,E32/((C$35-C32)/(B$35-B32)),"N/A")</f>
        <v>0.83375796178343942</v>
      </c>
      <c r="G32" s="4">
        <f t="shared" si="0"/>
        <v>2.6041666666666668E-2</v>
      </c>
      <c r="H32" s="6">
        <f>IF(B32&gt;0,C32/C$35,"N/A")</f>
        <v>2.1806853582554516E-2</v>
      </c>
      <c r="I32" s="4">
        <f>IF(B32&gt;0,D32/D$35,"N/A")</f>
        <v>2.0568070519098921E-2</v>
      </c>
    </row>
    <row r="33" spans="1:9" s="8" customFormat="1">
      <c r="A33" s="13" t="s">
        <v>20</v>
      </c>
      <c r="B33" s="27">
        <f>F10</f>
        <v>2</v>
      </c>
      <c r="C33" s="18">
        <v>0</v>
      </c>
      <c r="D33" s="18">
        <v>0</v>
      </c>
      <c r="E33" s="4">
        <f t="shared" si="1"/>
        <v>0</v>
      </c>
      <c r="F33" s="5">
        <f>IF(B33&gt;0,E33/((C$35-C33)/(B$35-B33)),"N/A")</f>
        <v>0</v>
      </c>
      <c r="G33" s="4">
        <f t="shared" si="0"/>
        <v>2.6041666666666665E-3</v>
      </c>
      <c r="H33" s="6">
        <f>IF(B33&gt;0,C33/C$35,"N/A")</f>
        <v>0</v>
      </c>
      <c r="I33" s="4">
        <f>IF(B33&gt;0,D33/D$35,"N/A")</f>
        <v>0</v>
      </c>
    </row>
    <row r="34" spans="1:9" s="8" customFormat="1">
      <c r="A34" s="13" t="s">
        <v>168</v>
      </c>
      <c r="B34" s="27">
        <f>G10</f>
        <v>87</v>
      </c>
      <c r="C34" s="18">
        <v>27</v>
      </c>
      <c r="D34" s="18">
        <v>92</v>
      </c>
      <c r="E34" s="4">
        <f t="shared" si="1"/>
        <v>0.31034482758620691</v>
      </c>
      <c r="F34" s="5">
        <f>IF(B34&gt;0,E34/((C$35-C34)/(B$35-B34)),"N/A")</f>
        <v>0.71885995777621392</v>
      </c>
      <c r="G34" s="4">
        <f t="shared" si="0"/>
        <v>0.11328125</v>
      </c>
      <c r="H34" s="6">
        <f>IF(B34&gt;0,C34/C$35,"N/A")</f>
        <v>8.4112149532710276E-2</v>
      </c>
      <c r="I34" s="4">
        <f>IF(B34&gt;0,D34/D$35,"N/A")</f>
        <v>9.0107737512242894E-2</v>
      </c>
    </row>
    <row r="35" spans="1:9" s="8" customFormat="1">
      <c r="A35" s="40" t="s">
        <v>22</v>
      </c>
      <c r="B35" s="41">
        <f>SUM(B29:B34)</f>
        <v>768</v>
      </c>
      <c r="C35" s="41">
        <f>SUM(C29:C34)</f>
        <v>321</v>
      </c>
      <c r="D35" s="41">
        <f>SUM(D29:D34)</f>
        <v>1021</v>
      </c>
      <c r="E35" s="7"/>
      <c r="F35" s="7"/>
      <c r="G35" s="42">
        <f>SUM(G29:G34)</f>
        <v>0.99999999999999989</v>
      </c>
      <c r="H35" s="7"/>
      <c r="I35" s="7"/>
    </row>
    <row r="36" spans="1:9" s="8" customFormat="1"/>
    <row r="37" spans="1:9" s="8" customFormat="1">
      <c r="A37" s="33" t="s">
        <v>57</v>
      </c>
      <c r="B37" s="182" t="str">
        <f>IF(B29&gt;0,A29&amp;" students are "&amp;ROUND(F29,2)&amp; " times more likely to have at least one referral than all other students.","")</f>
        <v>Asian students are 0.72 times more likely to have at least one referral than all other students.</v>
      </c>
      <c r="C37" s="182"/>
      <c r="D37" s="182"/>
      <c r="E37" s="182"/>
      <c r="F37" s="182"/>
      <c r="G37" s="182"/>
      <c r="H37" s="182"/>
      <c r="I37" s="182"/>
    </row>
    <row r="38" spans="1:9" s="8" customFormat="1" ht="33.65" customHeight="1">
      <c r="A38" s="34" t="s">
        <v>58</v>
      </c>
      <c r="B38" s="183" t="str">
        <f>IF(B30&gt;0,A30&amp; " students are "&amp;ROUND(F30,2)&amp; " times more likely to have at least one referral than all other students.", "")</f>
        <v>Black/African American students are 1.59 times more likely to have at least one referral than all other students.</v>
      </c>
      <c r="C38" s="183"/>
      <c r="D38" s="183"/>
      <c r="E38" s="183"/>
      <c r="F38" s="183"/>
      <c r="G38" s="183"/>
      <c r="H38" s="183"/>
      <c r="I38" s="183"/>
    </row>
    <row r="39" spans="1:9" s="8" customFormat="1">
      <c r="A39" s="34" t="s">
        <v>59</v>
      </c>
      <c r="B39" s="178" t="str">
        <f>IF(B31&gt;0,A31&amp;" students are "&amp;ROUND(F31,2)&amp;" times more likely to have atleast one referral than all other students.","")</f>
        <v>Hispanic students are 0.79 times more likely to have atleast one referral than all other students.</v>
      </c>
      <c r="C39" s="178"/>
      <c r="D39" s="178"/>
      <c r="E39" s="178"/>
      <c r="F39" s="178"/>
      <c r="G39" s="178"/>
      <c r="H39" s="178"/>
      <c r="I39" s="178"/>
    </row>
    <row r="40" spans="1:9" s="8" customFormat="1">
      <c r="A40" s="34" t="s">
        <v>60</v>
      </c>
      <c r="B40" s="178" t="str">
        <f>IF(B32&gt;0,A32&amp;" students are "&amp;ROUND(F32,2)&amp;" times more likely to have at least one referral than all other students.","")</f>
        <v>Multi students are 0.83 times more likely to have at least one referral than all other students.</v>
      </c>
      <c r="C40" s="178"/>
      <c r="D40" s="178"/>
      <c r="E40" s="178"/>
      <c r="F40" s="178"/>
      <c r="G40" s="178"/>
      <c r="H40" s="178"/>
      <c r="I40" s="178"/>
    </row>
    <row r="41" spans="1:9" s="8" customFormat="1">
      <c r="A41" s="34" t="s">
        <v>61</v>
      </c>
      <c r="B41" s="178" t="str">
        <f>IF(B33&gt;0,A33&amp;" students are "&amp;ROUND(F33,2)&amp; " times more likely to have at least one referral than all other students.","")</f>
        <v>Native students are 0 times more likely to have at least one referral than all other students.</v>
      </c>
      <c r="C41" s="178"/>
      <c r="D41" s="178"/>
      <c r="E41" s="178"/>
      <c r="F41" s="178"/>
      <c r="G41" s="178"/>
      <c r="H41" s="178"/>
      <c r="I41" s="178"/>
    </row>
    <row r="42" spans="1:9" s="8" customFormat="1">
      <c r="A42" s="34" t="s">
        <v>62</v>
      </c>
      <c r="B42" s="178" t="str">
        <f>IF(B34&gt;0,A34&amp;" students are "&amp;ROUND(F34,2)&amp; " times more likely to have at least one referral than all other students.","")</f>
        <v>White students are 0.72 times more likely to have at least one referral than all other students.</v>
      </c>
      <c r="C42" s="178"/>
      <c r="D42" s="178"/>
      <c r="E42" s="178"/>
      <c r="F42" s="178"/>
      <c r="G42" s="178"/>
      <c r="H42" s="178"/>
      <c r="I42" s="178"/>
    </row>
    <row r="43" spans="1:9" s="8" customFormat="1">
      <c r="A43" s="106"/>
      <c r="B43" s="106"/>
      <c r="C43" s="106"/>
      <c r="D43" s="106"/>
      <c r="E43" s="106"/>
      <c r="F43" s="106"/>
      <c r="G43" s="106"/>
      <c r="H43" s="106"/>
      <c r="I43" s="106"/>
    </row>
    <row r="44" spans="1:9" s="8" customFormat="1">
      <c r="A44" s="107" t="s">
        <v>159</v>
      </c>
      <c r="B44" s="107"/>
      <c r="C44" s="107"/>
      <c r="D44" s="107"/>
      <c r="E44" s="107"/>
      <c r="F44" s="107"/>
      <c r="G44" s="107"/>
      <c r="H44" s="107"/>
      <c r="I44" s="107"/>
    </row>
    <row r="45" spans="1:9" s="8" customFormat="1" ht="15.65" customHeight="1">
      <c r="A45" s="109" t="s">
        <v>63</v>
      </c>
      <c r="B45" s="109" t="s">
        <v>64</v>
      </c>
      <c r="C45" s="109" t="s">
        <v>65</v>
      </c>
      <c r="D45" s="109"/>
      <c r="E45" s="109"/>
      <c r="F45" s="109"/>
      <c r="G45" s="109"/>
      <c r="H45" s="109"/>
      <c r="I45" s="109"/>
    </row>
    <row r="46" spans="1:9" s="8" customFormat="1">
      <c r="A46" s="109"/>
      <c r="B46" s="109"/>
      <c r="C46" s="109"/>
      <c r="D46" s="109"/>
      <c r="E46" s="109"/>
      <c r="F46" s="109"/>
      <c r="G46" s="109"/>
      <c r="H46" s="109"/>
      <c r="I46" s="109"/>
    </row>
    <row r="47" spans="1:9" s="8" customFormat="1" ht="38.15" customHeight="1">
      <c r="A47" s="44">
        <f>(H10-(B48+B49))/H10*100</f>
        <v>76.953125</v>
      </c>
      <c r="B47" s="45">
        <f>D18</f>
        <v>134</v>
      </c>
      <c r="C47" s="179" t="s">
        <v>66</v>
      </c>
      <c r="D47" s="179"/>
      <c r="E47" s="179"/>
      <c r="F47" s="108"/>
      <c r="G47" s="108"/>
      <c r="H47" s="108"/>
      <c r="I47" s="108"/>
    </row>
    <row r="48" spans="1:9" s="8" customFormat="1" ht="38.15" customHeight="1">
      <c r="A48" s="44">
        <f>B48/H10*100</f>
        <v>16.796875</v>
      </c>
      <c r="B48" s="46">
        <f>F18</f>
        <v>129</v>
      </c>
      <c r="C48" s="180" t="s">
        <v>67</v>
      </c>
      <c r="D48" s="180"/>
      <c r="E48" s="180"/>
      <c r="F48" s="108"/>
      <c r="G48" s="108"/>
      <c r="H48" s="108"/>
      <c r="I48" s="108"/>
    </row>
    <row r="49" spans="1:9" s="8" customFormat="1" ht="38.15" customHeight="1">
      <c r="A49" s="44">
        <f>B49/H10*100</f>
        <v>6.25</v>
      </c>
      <c r="B49" s="46">
        <f>H18</f>
        <v>48</v>
      </c>
      <c r="C49" s="181" t="s">
        <v>68</v>
      </c>
      <c r="D49" s="181"/>
      <c r="E49" s="181"/>
      <c r="F49" s="108"/>
      <c r="G49" s="108"/>
      <c r="H49" s="108"/>
      <c r="I49" s="108"/>
    </row>
    <row r="50" spans="1:9" s="8" customFormat="1" ht="37.5" customHeight="1">
      <c r="A50" s="109" t="s">
        <v>69</v>
      </c>
      <c r="B50" s="109"/>
      <c r="C50" s="109"/>
      <c r="D50" s="109"/>
      <c r="E50" s="108"/>
      <c r="F50" s="108"/>
      <c r="G50" s="108"/>
      <c r="H50" s="108"/>
      <c r="I50" s="108"/>
    </row>
    <row r="51" spans="1:9" s="8" customFormat="1" ht="25.5" customHeight="1">
      <c r="A51" s="109" t="s">
        <v>70</v>
      </c>
      <c r="B51" s="109"/>
      <c r="C51" s="109"/>
      <c r="D51" s="109"/>
      <c r="E51" s="108"/>
      <c r="F51" s="108"/>
      <c r="G51" s="108"/>
      <c r="H51" s="108"/>
      <c r="I51" s="108"/>
    </row>
    <row r="52" spans="1:9" s="8" customFormat="1">
      <c r="A52" s="110" t="s">
        <v>71</v>
      </c>
      <c r="B52" s="110"/>
      <c r="C52" s="110"/>
      <c r="D52" s="110"/>
      <c r="E52" s="110"/>
      <c r="F52" s="110"/>
      <c r="G52" s="110"/>
      <c r="H52" s="110"/>
      <c r="I52" s="110"/>
    </row>
    <row r="53" spans="1:9" s="8" customFormat="1" ht="45" customHeight="1">
      <c r="A53" s="110" t="s">
        <v>72</v>
      </c>
      <c r="B53" s="110"/>
      <c r="C53" s="110"/>
      <c r="D53" s="110"/>
      <c r="E53" s="110"/>
      <c r="F53" s="110"/>
      <c r="G53" s="110"/>
      <c r="H53" s="110"/>
      <c r="I53" s="110"/>
    </row>
    <row r="54" spans="1:9" s="8" customFormat="1" ht="53.15" customHeight="1">
      <c r="A54" s="110" t="s">
        <v>169</v>
      </c>
      <c r="B54" s="110"/>
      <c r="C54" s="110"/>
      <c r="D54" s="110"/>
      <c r="E54" s="110"/>
      <c r="F54" s="110"/>
      <c r="G54" s="110"/>
      <c r="H54" s="110"/>
      <c r="I54" s="110"/>
    </row>
    <row r="55" spans="1:9" s="8" customFormat="1" ht="25" customHeight="1">
      <c r="A55" s="110" t="s">
        <v>73</v>
      </c>
      <c r="B55" s="110"/>
      <c r="C55" s="110"/>
      <c r="D55" s="110"/>
      <c r="E55" s="110"/>
      <c r="F55" s="110"/>
      <c r="G55" s="110"/>
      <c r="H55" s="110"/>
      <c r="I55" s="110"/>
    </row>
    <row r="56" spans="1:9" s="8" customFormat="1">
      <c r="A56" s="114" t="s">
        <v>218</v>
      </c>
      <c r="B56" s="114"/>
      <c r="C56" s="114"/>
      <c r="D56" s="114"/>
      <c r="E56" s="114"/>
      <c r="F56" s="114"/>
      <c r="G56" s="114"/>
      <c r="H56" s="114"/>
      <c r="I56" s="114"/>
    </row>
    <row r="57" spans="1:9" s="8" customFormat="1">
      <c r="A57" s="114" t="s">
        <v>219</v>
      </c>
      <c r="B57" s="114"/>
      <c r="C57" s="114"/>
      <c r="D57" s="114"/>
      <c r="E57" s="114"/>
      <c r="F57" s="114"/>
      <c r="G57" s="114"/>
      <c r="H57" s="114"/>
      <c r="I57" s="114"/>
    </row>
    <row r="58" spans="1:9" s="8" customFormat="1" ht="25" customHeight="1">
      <c r="A58" s="114" t="s">
        <v>220</v>
      </c>
      <c r="B58" s="114"/>
      <c r="C58" s="114"/>
      <c r="D58" s="114"/>
      <c r="E58" s="114"/>
      <c r="F58" s="114"/>
      <c r="G58" s="114"/>
      <c r="H58" s="114"/>
      <c r="I58" s="114"/>
    </row>
    <row r="59" spans="1:9" s="8" customFormat="1" ht="30.65" customHeight="1">
      <c r="A59" s="110" t="s">
        <v>161</v>
      </c>
      <c r="B59" s="110"/>
      <c r="C59" s="110"/>
      <c r="D59" s="110"/>
      <c r="E59" s="110"/>
      <c r="F59" s="110"/>
      <c r="G59" s="110"/>
      <c r="H59" s="110"/>
      <c r="I59" s="110"/>
    </row>
    <row r="60" spans="1:9" s="8" customFormat="1">
      <c r="A60" s="156" t="s">
        <v>74</v>
      </c>
      <c r="B60" s="156"/>
      <c r="C60" s="156"/>
      <c r="D60" s="156"/>
      <c r="E60" s="156"/>
      <c r="F60" s="156"/>
      <c r="G60" s="156"/>
      <c r="H60" s="156"/>
      <c r="I60" s="156"/>
    </row>
    <row r="61" spans="1:9" s="8" customFormat="1" ht="15" customHeight="1">
      <c r="A61" s="114" t="s">
        <v>221</v>
      </c>
      <c r="B61" s="114"/>
      <c r="C61" s="114"/>
      <c r="D61" s="114"/>
      <c r="E61" s="114"/>
      <c r="F61" s="114"/>
      <c r="G61" s="114"/>
      <c r="H61" s="114"/>
      <c r="I61" s="114"/>
    </row>
    <row r="62" spans="1:9" s="8" customFormat="1" ht="15" customHeight="1">
      <c r="A62" s="114" t="s">
        <v>222</v>
      </c>
      <c r="B62" s="114"/>
      <c r="C62" s="114"/>
      <c r="D62" s="114"/>
      <c r="E62" s="114"/>
      <c r="F62" s="114"/>
      <c r="G62" s="114"/>
      <c r="H62" s="114"/>
      <c r="I62" s="114"/>
    </row>
    <row r="63" spans="1:9" s="8" customFormat="1">
      <c r="A63" s="95" t="s">
        <v>223</v>
      </c>
      <c r="B63" s="95"/>
      <c r="C63" s="95"/>
      <c r="D63" s="95"/>
      <c r="E63" s="95"/>
      <c r="F63" s="95"/>
      <c r="G63" s="95"/>
      <c r="H63" s="95"/>
      <c r="I63" s="95"/>
    </row>
    <row r="64" spans="1:9" s="8" customFormat="1">
      <c r="A64" s="43"/>
      <c r="B64" s="43"/>
      <c r="C64" s="43"/>
      <c r="D64" s="43"/>
      <c r="E64" s="43"/>
      <c r="F64" s="43"/>
      <c r="G64" s="43"/>
      <c r="H64" s="43"/>
      <c r="I64" s="43"/>
    </row>
    <row r="65" spans="1:9" s="8" customFormat="1" ht="30" customHeight="1">
      <c r="A65" s="96" t="s">
        <v>157</v>
      </c>
      <c r="B65" s="96"/>
      <c r="C65" s="96"/>
      <c r="D65" s="96"/>
      <c r="E65" s="96"/>
      <c r="F65" s="96"/>
      <c r="G65" s="96"/>
      <c r="H65" s="96"/>
      <c r="I65" s="96"/>
    </row>
    <row r="66" spans="1:9" s="8" customFormat="1" ht="53.5" customHeight="1">
      <c r="A66" s="97" t="s">
        <v>75</v>
      </c>
      <c r="B66" s="97"/>
      <c r="C66" s="97" t="s">
        <v>76</v>
      </c>
      <c r="D66" s="98"/>
      <c r="E66" s="19"/>
      <c r="F66" s="99" t="s">
        <v>160</v>
      </c>
      <c r="G66" s="97"/>
      <c r="H66" s="97" t="s">
        <v>77</v>
      </c>
      <c r="I66" s="97"/>
    </row>
    <row r="67" spans="1:9" s="8" customFormat="1" ht="28.5" customHeight="1">
      <c r="A67" s="100" t="str">
        <f>F23</f>
        <v>Unruly/disruptiuve Behavior</v>
      </c>
      <c r="B67" s="100"/>
      <c r="C67" s="88">
        <f>F24</f>
        <v>104</v>
      </c>
      <c r="D67" s="89"/>
      <c r="E67" s="19"/>
      <c r="F67" s="115" t="s">
        <v>227</v>
      </c>
      <c r="G67" s="116"/>
      <c r="H67" s="90">
        <v>95</v>
      </c>
      <c r="I67" s="90"/>
    </row>
    <row r="68" spans="1:9" s="8" customFormat="1" ht="15.65" customHeight="1">
      <c r="A68" s="86" t="s">
        <v>224</v>
      </c>
      <c r="B68" s="86"/>
      <c r="C68" s="90">
        <v>96</v>
      </c>
      <c r="D68" s="91"/>
      <c r="E68" s="19"/>
      <c r="F68" s="129" t="s">
        <v>224</v>
      </c>
      <c r="G68" s="130"/>
      <c r="H68" s="90">
        <v>88</v>
      </c>
      <c r="I68" s="90"/>
    </row>
    <row r="69" spans="1:9" s="8" customFormat="1" ht="16" customHeight="1">
      <c r="A69" s="86" t="s">
        <v>225</v>
      </c>
      <c r="B69" s="86"/>
      <c r="C69" s="90">
        <v>44</v>
      </c>
      <c r="D69" s="91"/>
      <c r="E69" s="19"/>
      <c r="F69" s="129" t="s">
        <v>228</v>
      </c>
      <c r="G69" s="130"/>
      <c r="H69" s="90">
        <v>65</v>
      </c>
      <c r="I69" s="90"/>
    </row>
    <row r="70" spans="1:9" s="8" customFormat="1" ht="29.5" customHeight="1">
      <c r="A70" s="86" t="s">
        <v>226</v>
      </c>
      <c r="B70" s="86"/>
      <c r="C70" s="90">
        <v>35</v>
      </c>
      <c r="D70" s="91"/>
      <c r="E70" s="19"/>
      <c r="F70" s="115" t="s">
        <v>229</v>
      </c>
      <c r="G70" s="116"/>
      <c r="H70" s="90">
        <v>56</v>
      </c>
      <c r="I70" s="90"/>
    </row>
    <row r="71" spans="1:9" s="8" customFormat="1" ht="29.15" customHeight="1">
      <c r="A71" s="86" t="s">
        <v>231</v>
      </c>
      <c r="B71" s="86"/>
      <c r="C71" s="90">
        <v>30</v>
      </c>
      <c r="D71" s="91"/>
      <c r="E71" s="19"/>
      <c r="F71" s="115" t="s">
        <v>230</v>
      </c>
      <c r="G71" s="116"/>
      <c r="H71" s="90">
        <v>53</v>
      </c>
      <c r="I71" s="90"/>
    </row>
    <row r="72" spans="1:9" s="8" customFormat="1">
      <c r="A72" s="87" t="s">
        <v>78</v>
      </c>
      <c r="B72" s="87"/>
      <c r="C72" s="121">
        <f>SUM(C67:C71)</f>
        <v>309</v>
      </c>
      <c r="D72" s="126"/>
      <c r="E72" s="19"/>
      <c r="F72" s="131" t="s">
        <v>78</v>
      </c>
      <c r="G72" s="132"/>
      <c r="H72" s="121">
        <f>SUM(H67:I71)</f>
        <v>357</v>
      </c>
      <c r="I72" s="121"/>
    </row>
    <row r="73" spans="1:9" s="8" customFormat="1" ht="16" thickBot="1">
      <c r="A73" s="23"/>
      <c r="B73" s="24"/>
      <c r="C73" s="24"/>
      <c r="D73" s="19"/>
      <c r="E73" s="19"/>
      <c r="F73" s="24"/>
      <c r="G73" s="24"/>
      <c r="H73" s="24"/>
      <c r="I73" s="24"/>
    </row>
    <row r="74" spans="1:9" s="8" customFormat="1" ht="60" customHeight="1" thickBot="1">
      <c r="A74" s="118" t="s">
        <v>79</v>
      </c>
      <c r="B74" s="118"/>
      <c r="C74" s="35" t="s">
        <v>80</v>
      </c>
      <c r="D74" s="19"/>
      <c r="E74" s="19"/>
      <c r="F74" s="113" t="s">
        <v>81</v>
      </c>
      <c r="G74" s="113"/>
      <c r="H74" s="113"/>
      <c r="I74" s="35" t="s">
        <v>82</v>
      </c>
    </row>
    <row r="75" spans="1:9" s="8" customFormat="1" ht="16" thickBot="1">
      <c r="A75" s="119" t="str">
        <f>D23</f>
        <v>School Grounds</v>
      </c>
      <c r="B75" s="119"/>
      <c r="C75" s="28">
        <f>D24</f>
        <v>82</v>
      </c>
      <c r="D75" s="19"/>
      <c r="E75" s="19"/>
      <c r="F75" s="120" t="s">
        <v>215</v>
      </c>
      <c r="G75" s="120"/>
      <c r="H75" s="120"/>
      <c r="I75" s="20">
        <v>156</v>
      </c>
    </row>
    <row r="76" spans="1:9" s="8" customFormat="1" ht="16" thickBot="1">
      <c r="A76" s="120" t="s">
        <v>232</v>
      </c>
      <c r="B76" s="120"/>
      <c r="C76" s="20">
        <v>67</v>
      </c>
      <c r="D76" s="19"/>
      <c r="E76" s="19"/>
      <c r="F76" s="120" t="s">
        <v>232</v>
      </c>
      <c r="G76" s="120"/>
      <c r="H76" s="120"/>
      <c r="I76" s="58">
        <v>62</v>
      </c>
    </row>
    <row r="77" spans="1:9" s="8" customFormat="1" ht="16" thickBot="1">
      <c r="A77" s="120" t="s">
        <v>233</v>
      </c>
      <c r="B77" s="120"/>
      <c r="C77" s="20">
        <v>36</v>
      </c>
      <c r="D77" s="19"/>
      <c r="E77" s="19"/>
      <c r="F77" s="120" t="s">
        <v>233</v>
      </c>
      <c r="G77" s="120"/>
      <c r="H77" s="120"/>
      <c r="I77" s="20">
        <v>62</v>
      </c>
    </row>
    <row r="78" spans="1:9" s="8" customFormat="1" ht="16" thickBot="1">
      <c r="A78" s="125" t="s">
        <v>78</v>
      </c>
      <c r="B78" s="125"/>
      <c r="C78" s="21">
        <f>SUM(C75:C77)</f>
        <v>185</v>
      </c>
      <c r="D78" s="22"/>
      <c r="E78" s="22"/>
      <c r="F78" s="122" t="s">
        <v>78</v>
      </c>
      <c r="G78" s="123"/>
      <c r="H78" s="124"/>
      <c r="I78" s="21">
        <f>SUM(I75:I77)</f>
        <v>280</v>
      </c>
    </row>
    <row r="79" spans="1:9" s="8" customFormat="1">
      <c r="A79" s="111"/>
      <c r="B79" s="111"/>
      <c r="C79" s="111"/>
      <c r="D79" s="111"/>
      <c r="E79" s="111"/>
      <c r="F79" s="111"/>
      <c r="G79" s="111"/>
      <c r="H79" s="111"/>
      <c r="I79" s="111"/>
    </row>
    <row r="80" spans="1:9" s="8" customFormat="1">
      <c r="A80" s="112" t="s">
        <v>158</v>
      </c>
      <c r="B80" s="112"/>
      <c r="C80" s="112"/>
      <c r="D80" s="112"/>
      <c r="E80" s="112"/>
      <c r="F80" s="112"/>
      <c r="G80" s="112"/>
      <c r="H80" s="112"/>
      <c r="I80" s="112"/>
    </row>
    <row r="81" spans="1:9" s="8" customFormat="1" ht="35.15" customHeight="1">
      <c r="A81" s="103" t="s">
        <v>83</v>
      </c>
      <c r="B81" s="103"/>
      <c r="C81" s="103"/>
      <c r="D81" s="103"/>
      <c r="E81" s="103"/>
      <c r="F81" s="103"/>
      <c r="G81" s="104">
        <v>420</v>
      </c>
      <c r="H81" s="104"/>
      <c r="I81" s="104"/>
    </row>
    <row r="82" spans="1:9" s="8" customFormat="1" ht="39" customHeight="1">
      <c r="A82" s="103" t="s">
        <v>84</v>
      </c>
      <c r="B82" s="103"/>
      <c r="C82" s="103"/>
      <c r="D82" s="103"/>
      <c r="E82" s="103"/>
      <c r="F82" s="103"/>
      <c r="G82" s="104">
        <v>260</v>
      </c>
      <c r="H82" s="104"/>
      <c r="I82" s="104"/>
    </row>
    <row r="83" spans="1:9" s="8" customFormat="1" ht="25.5" customHeight="1">
      <c r="A83" s="103" t="s">
        <v>85</v>
      </c>
      <c r="B83" s="103"/>
      <c r="C83" s="103"/>
      <c r="D83" s="103"/>
      <c r="E83" s="103"/>
      <c r="F83" s="103"/>
      <c r="G83" s="105">
        <f>G81/(G81+G82)*100</f>
        <v>61.764705882352942</v>
      </c>
      <c r="H83" s="105"/>
      <c r="I83" s="105"/>
    </row>
    <row r="84" spans="1:9" s="8" customFormat="1" ht="69" customHeight="1">
      <c r="A84" s="102" t="s">
        <v>86</v>
      </c>
      <c r="B84" s="102"/>
      <c r="C84" s="102"/>
      <c r="D84" s="102"/>
      <c r="E84" s="102"/>
      <c r="F84" s="102"/>
      <c r="G84" s="102"/>
      <c r="H84" s="102"/>
      <c r="I84" s="102"/>
    </row>
    <row r="85" spans="1:9" s="8" customFormat="1" ht="38.5" customHeight="1">
      <c r="A85" s="175" t="str">
        <f>IF(G83&lt;=40, "Well done! Research shows that teachers who implement an evidence-based classroom management system have fewer behavior problems, a more positive classroom environment, and greater academic achievement.", "")</f>
        <v/>
      </c>
      <c r="B85" s="175"/>
      <c r="C85" s="175"/>
      <c r="D85" s="175"/>
      <c r="E85" s="175"/>
      <c r="F85" s="175"/>
      <c r="G85" s="175"/>
      <c r="H85" s="175"/>
      <c r="I85" s="175"/>
    </row>
    <row r="86" spans="1:9" s="8" customFormat="1" ht="83.5" customHeight="1">
      <c r="A86" s="176" t="str">
        <f>IF(G83&gt;=40, A87,"")</f>
        <v>Well-managed classrooms are built on a foundation that includes teaching behavioral expectations; providing strong instruction; using proactive strategies to manage behaviors; building connections with students; and responding flexibly and appropriately when individual behavior problems occur. More than 40% of your referrals come from the classroom, consider implementing school-wide classroom management professional development.</v>
      </c>
      <c r="B86" s="176"/>
      <c r="C86" s="176"/>
      <c r="D86" s="176"/>
      <c r="E86" s="176"/>
      <c r="F86" s="176"/>
      <c r="G86" s="176"/>
      <c r="H86" s="176"/>
      <c r="I86" s="176"/>
    </row>
    <row r="87" spans="1:9" s="8" customFormat="1">
      <c r="A87" s="36" t="s">
        <v>87</v>
      </c>
    </row>
    <row r="88" spans="1:9" s="8" customFormat="1"/>
    <row r="89" spans="1:9" s="8" customFormat="1"/>
    <row r="90" spans="1:9" s="8" customFormat="1"/>
    <row r="91" spans="1:9" s="8" customFormat="1"/>
    <row r="92" spans="1:9" s="8" customFormat="1"/>
    <row r="93" spans="1:9" s="8" customFormat="1"/>
    <row r="94" spans="1:9" s="8" customFormat="1"/>
    <row r="95" spans="1:9" s="8" customFormat="1"/>
    <row r="96" spans="1:9"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sheetData>
  <sheetProtection sheet="1" objects="1" scenarios="1"/>
  <mergeCells count="136">
    <mergeCell ref="A85:I85"/>
    <mergeCell ref="A86:I86"/>
    <mergeCell ref="F16:G17"/>
    <mergeCell ref="D16:E17"/>
    <mergeCell ref="A18:A19"/>
    <mergeCell ref="B41:I41"/>
    <mergeCell ref="B42:I42"/>
    <mergeCell ref="C47:E47"/>
    <mergeCell ref="C48:E48"/>
    <mergeCell ref="C49:E49"/>
    <mergeCell ref="A59:I59"/>
    <mergeCell ref="B16:C17"/>
    <mergeCell ref="B37:I37"/>
    <mergeCell ref="B38:I38"/>
    <mergeCell ref="B39:I39"/>
    <mergeCell ref="B40:I40"/>
    <mergeCell ref="C27:C28"/>
    <mergeCell ref="A56:I56"/>
    <mergeCell ref="A57:I57"/>
    <mergeCell ref="B21:C22"/>
    <mergeCell ref="D21:D22"/>
    <mergeCell ref="E21:E22"/>
    <mergeCell ref="A60:I60"/>
    <mergeCell ref="F47:I47"/>
    <mergeCell ref="A16:A17"/>
    <mergeCell ref="D18:E18"/>
    <mergeCell ref="F18:G18"/>
    <mergeCell ref="A26:I26"/>
    <mergeCell ref="F48:I48"/>
    <mergeCell ref="F49:I49"/>
    <mergeCell ref="H16:I17"/>
    <mergeCell ref="D27:D28"/>
    <mergeCell ref="G27:G28"/>
    <mergeCell ref="A25:I25"/>
    <mergeCell ref="A20:I20"/>
    <mergeCell ref="F24:G24"/>
    <mergeCell ref="F21:G22"/>
    <mergeCell ref="H21:I22"/>
    <mergeCell ref="H23:I23"/>
    <mergeCell ref="B19:I19"/>
    <mergeCell ref="B23:C23"/>
    <mergeCell ref="H10:I10"/>
    <mergeCell ref="H7:I9"/>
    <mergeCell ref="A11:I11"/>
    <mergeCell ref="H13:I13"/>
    <mergeCell ref="H14:I14"/>
    <mergeCell ref="C45:I46"/>
    <mergeCell ref="F14:G14"/>
    <mergeCell ref="A50:D50"/>
    <mergeCell ref="A51:D51"/>
    <mergeCell ref="A2:I2"/>
    <mergeCell ref="A1:I1"/>
    <mergeCell ref="A4:I4"/>
    <mergeCell ref="A5:I5"/>
    <mergeCell ref="A7:A9"/>
    <mergeCell ref="B7:B9"/>
    <mergeCell ref="C7:C9"/>
    <mergeCell ref="F7:F9"/>
    <mergeCell ref="G7:G9"/>
    <mergeCell ref="E7:E9"/>
    <mergeCell ref="C6:I6"/>
    <mergeCell ref="A3:I3"/>
    <mergeCell ref="D7:D9"/>
    <mergeCell ref="A6:B6"/>
    <mergeCell ref="F13:G13"/>
    <mergeCell ref="A74:B74"/>
    <mergeCell ref="A75:B75"/>
    <mergeCell ref="A76:B76"/>
    <mergeCell ref="H70:I70"/>
    <mergeCell ref="H71:I71"/>
    <mergeCell ref="H72:I72"/>
    <mergeCell ref="C70:D70"/>
    <mergeCell ref="F78:H78"/>
    <mergeCell ref="F77:H77"/>
    <mergeCell ref="A77:B77"/>
    <mergeCell ref="A78:B78"/>
    <mergeCell ref="C71:D71"/>
    <mergeCell ref="C72:D72"/>
    <mergeCell ref="F75:H75"/>
    <mergeCell ref="F76:H76"/>
    <mergeCell ref="A13:E13"/>
    <mergeCell ref="A14:E14"/>
    <mergeCell ref="F68:G68"/>
    <mergeCell ref="F69:G69"/>
    <mergeCell ref="F70:G70"/>
    <mergeCell ref="F71:G71"/>
    <mergeCell ref="F72:G72"/>
    <mergeCell ref="H18:I18"/>
    <mergeCell ref="A12:I12"/>
    <mergeCell ref="A84:I84"/>
    <mergeCell ref="A81:F81"/>
    <mergeCell ref="A82:F82"/>
    <mergeCell ref="A83:F83"/>
    <mergeCell ref="G81:I81"/>
    <mergeCell ref="G82:I82"/>
    <mergeCell ref="G83:I83"/>
    <mergeCell ref="A43:I43"/>
    <mergeCell ref="A44:I44"/>
    <mergeCell ref="E50:I51"/>
    <mergeCell ref="A45:A46"/>
    <mergeCell ref="B45:B46"/>
    <mergeCell ref="A54:I54"/>
    <mergeCell ref="A55:I55"/>
    <mergeCell ref="H66:I66"/>
    <mergeCell ref="A79:I79"/>
    <mergeCell ref="A80:I80"/>
    <mergeCell ref="F74:H74"/>
    <mergeCell ref="H67:I67"/>
    <mergeCell ref="H68:I68"/>
    <mergeCell ref="A61:I61"/>
    <mergeCell ref="A62:I62"/>
    <mergeCell ref="F67:G67"/>
    <mergeCell ref="A69:B69"/>
    <mergeCell ref="A70:B70"/>
    <mergeCell ref="A71:B71"/>
    <mergeCell ref="A72:B72"/>
    <mergeCell ref="C67:D67"/>
    <mergeCell ref="C68:D68"/>
    <mergeCell ref="H69:I69"/>
    <mergeCell ref="F23:G23"/>
    <mergeCell ref="B18:C18"/>
    <mergeCell ref="A63:I63"/>
    <mergeCell ref="A65:I65"/>
    <mergeCell ref="C66:D66"/>
    <mergeCell ref="F66:G66"/>
    <mergeCell ref="A66:B66"/>
    <mergeCell ref="A67:B67"/>
    <mergeCell ref="A68:B68"/>
    <mergeCell ref="H24:I24"/>
    <mergeCell ref="C69:D69"/>
    <mergeCell ref="B24:C24"/>
    <mergeCell ref="A27:A28"/>
    <mergeCell ref="B27:B28"/>
    <mergeCell ref="A58:I58"/>
    <mergeCell ref="A52:I52"/>
    <mergeCell ref="A53:I53"/>
  </mergeCells>
  <conditionalFormatting sqref="F29:F34">
    <cfRule type="cellIs" dxfId="1" priority="5" operator="greaterThan">
      <formula>1</formula>
    </cfRule>
  </conditionalFormatting>
  <conditionalFormatting sqref="G83">
    <cfRule type="cellIs" dxfId="0" priority="1" operator="greaterThan">
      <formula>40</formula>
    </cfRule>
  </conditionalFormatting>
  <hyperlinks>
    <hyperlink ref="A60:G60" r:id="rId1" display="Tier 2 &amp; Tier 3 Resources " xr:uid="{2EFEC3B2-41EE-43BA-B041-492E135ECCDF}"/>
  </hyperlinks>
  <pageMargins left="0.7" right="0.7" top="0.75" bottom="0.75" header="0.3" footer="0.3"/>
  <pageSetup scale="99" orientation="landscape" r:id="rId2"/>
  <rowBreaks count="4" manualBreakCount="4">
    <brk id="19" max="16383" man="1"/>
    <brk id="35" max="16383" man="1"/>
    <brk id="54" max="16383" man="1"/>
    <brk id="7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5</xdr:col>
                    <xdr:colOff>527050</xdr:colOff>
                    <xdr:row>46</xdr:row>
                    <xdr:rowOff>171450</xdr:rowOff>
                  </from>
                  <to>
                    <xdr:col>6</xdr:col>
                    <xdr:colOff>469900</xdr:colOff>
                    <xdr:row>47</xdr:row>
                    <xdr:rowOff>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6</xdr:col>
                    <xdr:colOff>552450</xdr:colOff>
                    <xdr:row>46</xdr:row>
                    <xdr:rowOff>133350</xdr:rowOff>
                  </from>
                  <to>
                    <xdr:col>7</xdr:col>
                    <xdr:colOff>736600</xdr:colOff>
                    <xdr:row>47</xdr:row>
                    <xdr:rowOff>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6</xdr:col>
                    <xdr:colOff>552450</xdr:colOff>
                    <xdr:row>47</xdr:row>
                    <xdr:rowOff>127000</xdr:rowOff>
                  </from>
                  <to>
                    <xdr:col>7</xdr:col>
                    <xdr:colOff>736600</xdr:colOff>
                    <xdr:row>47</xdr:row>
                    <xdr:rowOff>342900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6</xdr:col>
                    <xdr:colOff>571500</xdr:colOff>
                    <xdr:row>48</xdr:row>
                    <xdr:rowOff>127000</xdr:rowOff>
                  </from>
                  <to>
                    <xdr:col>7</xdr:col>
                    <xdr:colOff>755650</xdr:colOff>
                    <xdr:row>48</xdr:row>
                    <xdr:rowOff>355600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5</xdr:col>
                    <xdr:colOff>584200</xdr:colOff>
                    <xdr:row>49</xdr:row>
                    <xdr:rowOff>285750</xdr:rowOff>
                  </from>
                  <to>
                    <xdr:col>6</xdr:col>
                    <xdr:colOff>717550</xdr:colOff>
                    <xdr:row>50</xdr:row>
                    <xdr:rowOff>38100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5</xdr:col>
                    <xdr:colOff>527050</xdr:colOff>
                    <xdr:row>47</xdr:row>
                    <xdr:rowOff>146050</xdr:rowOff>
                  </from>
                  <to>
                    <xdr:col>6</xdr:col>
                    <xdr:colOff>469900</xdr:colOff>
                    <xdr:row>47</xdr:row>
                    <xdr:rowOff>355600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5</xdr:col>
                    <xdr:colOff>533400</xdr:colOff>
                    <xdr:row>48</xdr:row>
                    <xdr:rowOff>127000</xdr:rowOff>
                  </from>
                  <to>
                    <xdr:col>6</xdr:col>
                    <xdr:colOff>476250</xdr:colOff>
                    <xdr:row>48</xdr:row>
                    <xdr:rowOff>336550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4</xdr:col>
                    <xdr:colOff>527050</xdr:colOff>
                    <xdr:row>49</xdr:row>
                    <xdr:rowOff>285750</xdr:rowOff>
                  </from>
                  <to>
                    <xdr:col>5</xdr:col>
                    <xdr:colOff>571500</xdr:colOff>
                    <xdr:row>50</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F811-E9E0-46C5-A0CF-3FF43019DFF5}">
  <sheetPr codeName="Sheet2"/>
  <dimension ref="A1:BA136"/>
  <sheetViews>
    <sheetView view="pageLayout" topLeftCell="A94" zoomScale="70" zoomScaleNormal="100" zoomScaleSheetLayoutView="140" zoomScalePageLayoutView="70" workbookViewId="0">
      <selection activeCell="I86" sqref="I86:O92"/>
    </sheetView>
  </sheetViews>
  <sheetFormatPr defaultColWidth="9.1796875" defaultRowHeight="15.5"/>
  <cols>
    <col min="1" max="2" width="8.7265625" style="14" customWidth="1"/>
    <col min="3" max="5" width="9.1796875" style="14"/>
    <col min="6" max="6" width="9.453125" style="14" customWidth="1"/>
    <col min="7" max="10" width="9.26953125" style="14" customWidth="1"/>
    <col min="11" max="11" width="9.1796875" style="14"/>
    <col min="12" max="13" width="9.1796875" style="14" customWidth="1"/>
    <col min="14" max="16384" width="9.1796875" style="14"/>
  </cols>
  <sheetData>
    <row r="1" spans="1:53" ht="15" customHeight="1">
      <c r="A1" s="62" t="s">
        <v>88</v>
      </c>
      <c r="B1" s="63"/>
      <c r="C1" s="63"/>
      <c r="D1" s="63"/>
      <c r="E1" s="63"/>
      <c r="F1" s="63"/>
      <c r="G1" s="63"/>
      <c r="H1" s="63"/>
      <c r="I1" s="63"/>
      <c r="J1" s="63"/>
      <c r="K1" s="63"/>
      <c r="L1" s="63"/>
      <c r="M1" s="63"/>
      <c r="N1" s="63"/>
      <c r="O1" s="64"/>
    </row>
    <row r="2" spans="1:53" ht="35.15" customHeight="1">
      <c r="A2" s="65" t="s">
        <v>89</v>
      </c>
      <c r="B2" s="66"/>
      <c r="C2" s="66"/>
      <c r="D2" s="66"/>
      <c r="E2" s="66"/>
      <c r="F2" s="66"/>
      <c r="G2" s="66"/>
      <c r="H2" s="66"/>
      <c r="I2" s="66"/>
      <c r="J2" s="66"/>
      <c r="K2" s="66"/>
      <c r="L2" s="66"/>
      <c r="M2" s="66"/>
      <c r="N2" s="66"/>
      <c r="O2" s="67"/>
    </row>
    <row r="3" spans="1:53" ht="17.149999999999999" customHeight="1">
      <c r="A3" s="246"/>
      <c r="B3" s="246"/>
      <c r="C3" s="246"/>
      <c r="D3" s="246"/>
      <c r="E3" s="246"/>
      <c r="F3" s="246"/>
      <c r="G3" s="246"/>
      <c r="H3" s="246"/>
      <c r="I3" s="246"/>
      <c r="J3" s="246"/>
      <c r="K3" s="246"/>
      <c r="L3" s="246"/>
      <c r="M3" s="246"/>
      <c r="N3" s="246"/>
    </row>
    <row r="4" spans="1:53" ht="37.4" customHeight="1">
      <c r="A4" s="247" t="s">
        <v>174</v>
      </c>
      <c r="B4" s="248"/>
      <c r="C4" s="248"/>
      <c r="D4" s="248"/>
      <c r="E4" s="248"/>
      <c r="F4" s="248"/>
      <c r="G4" s="248"/>
      <c r="H4" s="248"/>
      <c r="I4" s="248"/>
      <c r="J4" s="248"/>
      <c r="K4" s="248"/>
      <c r="L4" s="248"/>
      <c r="M4" s="248"/>
      <c r="N4" s="248"/>
      <c r="O4" s="249"/>
    </row>
    <row r="5" spans="1:53" ht="38.5" customHeight="1">
      <c r="A5" s="250" t="s">
        <v>175</v>
      </c>
      <c r="B5" s="251"/>
      <c r="C5" s="251"/>
      <c r="D5" s="251"/>
      <c r="E5" s="251"/>
      <c r="F5" s="251"/>
      <c r="G5" s="251"/>
      <c r="H5" s="251"/>
      <c r="I5" s="251"/>
      <c r="J5" s="251"/>
      <c r="K5" s="251"/>
      <c r="L5" s="251"/>
      <c r="M5" s="251"/>
      <c r="N5" s="251"/>
      <c r="O5" s="252"/>
    </row>
    <row r="6" spans="1:53" ht="15" customHeight="1">
      <c r="A6" s="263" t="s">
        <v>90</v>
      </c>
      <c r="B6" s="264"/>
      <c r="C6" s="264"/>
      <c r="D6" s="264"/>
      <c r="E6" s="264"/>
      <c r="F6" s="264"/>
      <c r="G6" s="264"/>
      <c r="H6" s="264"/>
      <c r="I6" s="264"/>
      <c r="J6" s="264"/>
      <c r="K6" s="264"/>
      <c r="L6" s="264"/>
      <c r="M6" s="264"/>
      <c r="N6" s="264"/>
      <c r="O6" s="265"/>
    </row>
    <row r="7" spans="1:53" ht="63.65" customHeight="1">
      <c r="A7" s="257" t="s">
        <v>185</v>
      </c>
      <c r="B7" s="258"/>
      <c r="C7" s="266" t="s">
        <v>264</v>
      </c>
      <c r="D7" s="266"/>
      <c r="E7" s="266"/>
      <c r="F7" s="266"/>
      <c r="G7" s="266"/>
      <c r="H7" s="266"/>
      <c r="I7" s="266"/>
      <c r="J7" s="266"/>
      <c r="K7" s="266"/>
      <c r="L7" s="266"/>
      <c r="M7" s="266"/>
      <c r="N7" s="266"/>
      <c r="O7" s="266"/>
    </row>
    <row r="8" spans="1:53" s="15" customFormat="1" ht="64" customHeight="1">
      <c r="A8" s="261" t="s">
        <v>170</v>
      </c>
      <c r="B8" s="262"/>
      <c r="C8" s="200" t="s">
        <v>265</v>
      </c>
      <c r="D8" s="200"/>
      <c r="E8" s="200"/>
      <c r="F8" s="200"/>
      <c r="G8" s="200"/>
      <c r="H8" s="200"/>
      <c r="I8" s="200"/>
      <c r="J8" s="200"/>
      <c r="K8" s="200"/>
      <c r="L8" s="200"/>
      <c r="M8" s="200"/>
      <c r="N8" s="200"/>
      <c r="O8" s="200"/>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ht="34" customHeight="1">
      <c r="A9" s="253" t="s">
        <v>171</v>
      </c>
      <c r="B9" s="254"/>
      <c r="C9" s="200" t="s">
        <v>266</v>
      </c>
      <c r="D9" s="200"/>
      <c r="E9" s="200"/>
      <c r="F9" s="200"/>
      <c r="G9" s="200"/>
      <c r="H9" s="200"/>
      <c r="I9" s="200"/>
      <c r="J9" s="200"/>
      <c r="K9" s="200"/>
      <c r="L9" s="200"/>
      <c r="M9" s="200"/>
      <c r="N9" s="200"/>
      <c r="O9" s="200"/>
    </row>
    <row r="10" spans="1:53" ht="34" customHeight="1">
      <c r="A10" s="255"/>
      <c r="B10" s="256"/>
      <c r="C10" s="200"/>
      <c r="D10" s="200"/>
      <c r="E10" s="200"/>
      <c r="F10" s="200"/>
      <c r="G10" s="200"/>
      <c r="H10" s="200"/>
      <c r="I10" s="200"/>
      <c r="J10" s="200"/>
      <c r="K10" s="200"/>
      <c r="L10" s="200"/>
      <c r="M10" s="200"/>
      <c r="N10" s="200"/>
      <c r="O10" s="200"/>
    </row>
    <row r="11" spans="1:53" ht="13" customHeight="1">
      <c r="A11" s="257"/>
      <c r="B11" s="258"/>
      <c r="C11" s="200"/>
      <c r="D11" s="200"/>
      <c r="E11" s="200"/>
      <c r="F11" s="200"/>
      <c r="G11" s="200"/>
      <c r="H11" s="200"/>
      <c r="I11" s="200"/>
      <c r="J11" s="200"/>
      <c r="K11" s="200"/>
      <c r="L11" s="200"/>
      <c r="M11" s="200"/>
      <c r="N11" s="200"/>
      <c r="O11" s="200"/>
    </row>
    <row r="12" spans="1:53" ht="14.5" customHeight="1">
      <c r="A12" s="253" t="s">
        <v>172</v>
      </c>
      <c r="B12" s="254"/>
      <c r="C12" s="200" t="s">
        <v>267</v>
      </c>
      <c r="D12" s="200"/>
      <c r="E12" s="200"/>
      <c r="F12" s="200"/>
      <c r="G12" s="200"/>
      <c r="H12" s="200"/>
      <c r="I12" s="200"/>
      <c r="J12" s="200"/>
      <c r="K12" s="200"/>
      <c r="L12" s="200"/>
      <c r="M12" s="200"/>
      <c r="N12" s="200"/>
      <c r="O12" s="200"/>
    </row>
    <row r="13" spans="1:53" ht="6.65" customHeight="1">
      <c r="A13" s="255"/>
      <c r="B13" s="256"/>
      <c r="C13" s="200"/>
      <c r="D13" s="200"/>
      <c r="E13" s="200"/>
      <c r="F13" s="200"/>
      <c r="G13" s="200"/>
      <c r="H13" s="200"/>
      <c r="I13" s="200"/>
      <c r="J13" s="200"/>
      <c r="K13" s="200"/>
      <c r="L13" s="200"/>
      <c r="M13" s="200"/>
      <c r="N13" s="200"/>
      <c r="O13" s="200"/>
    </row>
    <row r="14" spans="1:53" ht="9.65" customHeight="1">
      <c r="A14" s="255"/>
      <c r="B14" s="256"/>
      <c r="C14" s="200"/>
      <c r="D14" s="200"/>
      <c r="E14" s="200"/>
      <c r="F14" s="200"/>
      <c r="G14" s="200"/>
      <c r="H14" s="200"/>
      <c r="I14" s="200"/>
      <c r="J14" s="200"/>
      <c r="K14" s="200"/>
      <c r="L14" s="200"/>
      <c r="M14" s="200"/>
      <c r="N14" s="200"/>
      <c r="O14" s="200"/>
    </row>
    <row r="15" spans="1:53" ht="5.5" customHeight="1">
      <c r="A15" s="255"/>
      <c r="B15" s="256"/>
      <c r="C15" s="200"/>
      <c r="D15" s="200"/>
      <c r="E15" s="200"/>
      <c r="F15" s="200"/>
      <c r="G15" s="200"/>
      <c r="H15" s="200"/>
      <c r="I15" s="200"/>
      <c r="J15" s="200"/>
      <c r="K15" s="200"/>
      <c r="L15" s="200"/>
      <c r="M15" s="200"/>
      <c r="N15" s="200"/>
      <c r="O15" s="200"/>
    </row>
    <row r="16" spans="1:53" ht="5.5" customHeight="1">
      <c r="A16" s="255"/>
      <c r="B16" s="256"/>
      <c r="C16" s="200"/>
      <c r="D16" s="200"/>
      <c r="E16" s="200"/>
      <c r="F16" s="200"/>
      <c r="G16" s="200"/>
      <c r="H16" s="200"/>
      <c r="I16" s="200"/>
      <c r="J16" s="200"/>
      <c r="K16" s="200"/>
      <c r="L16" s="200"/>
      <c r="M16" s="200"/>
      <c r="N16" s="200"/>
      <c r="O16" s="200"/>
    </row>
    <row r="17" spans="1:15" ht="9" customHeight="1">
      <c r="A17" s="255"/>
      <c r="B17" s="256"/>
      <c r="C17" s="200"/>
      <c r="D17" s="200"/>
      <c r="E17" s="200"/>
      <c r="F17" s="200"/>
      <c r="G17" s="200"/>
      <c r="H17" s="200"/>
      <c r="I17" s="200"/>
      <c r="J17" s="200"/>
      <c r="K17" s="200"/>
      <c r="L17" s="200"/>
      <c r="M17" s="200"/>
      <c r="N17" s="200"/>
      <c r="O17" s="200"/>
    </row>
    <row r="18" spans="1:15" ht="15.65" hidden="1" customHeight="1">
      <c r="A18" s="259"/>
      <c r="B18" s="260"/>
      <c r="C18" s="200"/>
      <c r="D18" s="200"/>
      <c r="E18" s="200"/>
      <c r="F18" s="200"/>
      <c r="G18" s="200"/>
      <c r="H18" s="200"/>
      <c r="I18" s="200"/>
      <c r="J18" s="200"/>
      <c r="K18" s="200"/>
      <c r="L18" s="200"/>
      <c r="M18" s="200"/>
      <c r="N18" s="200"/>
      <c r="O18" s="200"/>
    </row>
    <row r="19" spans="1:15" ht="14.5" customHeight="1">
      <c r="A19" s="199" t="s">
        <v>176</v>
      </c>
      <c r="B19" s="199"/>
      <c r="C19" s="200" t="s">
        <v>268</v>
      </c>
      <c r="D19" s="200"/>
      <c r="E19" s="200"/>
      <c r="F19" s="200"/>
      <c r="G19" s="200"/>
      <c r="H19" s="200"/>
      <c r="I19" s="200"/>
      <c r="J19" s="200"/>
      <c r="K19" s="200"/>
      <c r="L19" s="200"/>
      <c r="M19" s="200"/>
      <c r="N19" s="200"/>
      <c r="O19" s="200"/>
    </row>
    <row r="20" spans="1:15" ht="5.15" customHeight="1">
      <c r="A20" s="199"/>
      <c r="B20" s="199"/>
      <c r="C20" s="200"/>
      <c r="D20" s="200"/>
      <c r="E20" s="200"/>
      <c r="F20" s="200"/>
      <c r="G20" s="200"/>
      <c r="H20" s="200"/>
      <c r="I20" s="200"/>
      <c r="J20" s="200"/>
      <c r="K20" s="200"/>
      <c r="L20" s="200"/>
      <c r="M20" s="200"/>
      <c r="N20" s="200"/>
      <c r="O20" s="200"/>
    </row>
    <row r="21" spans="1:15" ht="10" customHeight="1">
      <c r="A21" s="199"/>
      <c r="B21" s="199"/>
      <c r="C21" s="200"/>
      <c r="D21" s="200"/>
      <c r="E21" s="200"/>
      <c r="F21" s="200"/>
      <c r="G21" s="200"/>
      <c r="H21" s="200"/>
      <c r="I21" s="200"/>
      <c r="J21" s="200"/>
      <c r="K21" s="200"/>
      <c r="L21" s="200"/>
      <c r="M21" s="200"/>
      <c r="N21" s="200"/>
      <c r="O21" s="200"/>
    </row>
    <row r="22" spans="1:15" ht="13.5" customHeight="1">
      <c r="A22" s="199"/>
      <c r="B22" s="199"/>
      <c r="C22" s="200"/>
      <c r="D22" s="200"/>
      <c r="E22" s="200"/>
      <c r="F22" s="200"/>
      <c r="G22" s="200"/>
      <c r="H22" s="200"/>
      <c r="I22" s="200"/>
      <c r="J22" s="200"/>
      <c r="K22" s="200"/>
      <c r="L22" s="200"/>
      <c r="M22" s="200"/>
      <c r="N22" s="200"/>
      <c r="O22" s="200"/>
    </row>
    <row r="23" spans="1:15" ht="7.5" customHeight="1">
      <c r="A23" s="199"/>
      <c r="B23" s="199"/>
      <c r="C23" s="200"/>
      <c r="D23" s="200"/>
      <c r="E23" s="200"/>
      <c r="F23" s="200"/>
      <c r="G23" s="200"/>
      <c r="H23" s="200"/>
      <c r="I23" s="200"/>
      <c r="J23" s="200"/>
      <c r="K23" s="200"/>
      <c r="L23" s="200"/>
      <c r="M23" s="200"/>
      <c r="N23" s="200"/>
      <c r="O23" s="200"/>
    </row>
    <row r="24" spans="1:15" ht="15.65" hidden="1" customHeight="1">
      <c r="A24" s="199"/>
      <c r="B24" s="199"/>
      <c r="C24" s="200"/>
      <c r="D24" s="200"/>
      <c r="E24" s="200"/>
      <c r="F24" s="200"/>
      <c r="G24" s="200"/>
      <c r="H24" s="200"/>
      <c r="I24" s="200"/>
      <c r="J24" s="200"/>
      <c r="K24" s="200"/>
      <c r="L24" s="200"/>
      <c r="M24" s="200"/>
      <c r="N24" s="200"/>
      <c r="O24" s="200"/>
    </row>
    <row r="25" spans="1:15" ht="4.5" customHeight="1">
      <c r="A25" s="199"/>
      <c r="B25" s="199"/>
      <c r="C25" s="200"/>
      <c r="D25" s="200"/>
      <c r="E25" s="200"/>
      <c r="F25" s="200"/>
      <c r="G25" s="200"/>
      <c r="H25" s="200"/>
      <c r="I25" s="200"/>
      <c r="J25" s="200"/>
      <c r="K25" s="200"/>
      <c r="L25" s="200"/>
      <c r="M25" s="200"/>
      <c r="N25" s="200"/>
      <c r="O25" s="200"/>
    </row>
    <row r="26" spans="1:15" ht="23.15" customHeight="1">
      <c r="A26" s="199"/>
      <c r="B26" s="199"/>
      <c r="C26" s="200"/>
      <c r="D26" s="200"/>
      <c r="E26" s="200"/>
      <c r="F26" s="200"/>
      <c r="G26" s="200"/>
      <c r="H26" s="200"/>
      <c r="I26" s="200"/>
      <c r="J26" s="200"/>
      <c r="K26" s="200"/>
      <c r="L26" s="200"/>
      <c r="M26" s="200"/>
      <c r="N26" s="200"/>
      <c r="O26" s="200"/>
    </row>
    <row r="27" spans="1:15">
      <c r="A27" s="211" t="s">
        <v>177</v>
      </c>
      <c r="B27" s="211"/>
      <c r="C27" s="211"/>
      <c r="D27" s="211"/>
      <c r="E27" s="211"/>
      <c r="F27" s="211"/>
      <c r="G27" s="211"/>
      <c r="H27" s="211"/>
      <c r="I27" s="211"/>
      <c r="J27" s="211"/>
      <c r="K27" s="211"/>
      <c r="L27" s="211"/>
      <c r="M27" s="211"/>
      <c r="N27" s="211"/>
      <c r="O27" s="211"/>
    </row>
    <row r="28" spans="1:15">
      <c r="A28" s="212" t="s">
        <v>178</v>
      </c>
      <c r="B28" s="212"/>
      <c r="C28" s="212"/>
      <c r="D28" s="212"/>
      <c r="E28" s="212"/>
      <c r="F28" s="212"/>
      <c r="G28" s="212"/>
      <c r="H28" s="212"/>
      <c r="I28" s="212"/>
      <c r="J28" s="212"/>
      <c r="K28" s="212"/>
      <c r="L28" s="212"/>
      <c r="M28" s="212"/>
      <c r="N28" s="212"/>
      <c r="O28" s="212"/>
    </row>
    <row r="29" spans="1:15" ht="14.5" customHeight="1">
      <c r="A29" s="213" t="s">
        <v>91</v>
      </c>
      <c r="B29" s="214"/>
      <c r="C29" s="214"/>
      <c r="D29" s="214"/>
      <c r="E29" s="215"/>
      <c r="F29" s="204" t="s">
        <v>92</v>
      </c>
      <c r="G29" s="205"/>
      <c r="H29" s="205"/>
      <c r="I29" s="206"/>
      <c r="J29" s="201" t="s">
        <v>93</v>
      </c>
      <c r="K29" s="202"/>
      <c r="L29" s="202"/>
      <c r="M29" s="202"/>
      <c r="N29" s="202"/>
      <c r="O29" s="203"/>
    </row>
    <row r="30" spans="1:15">
      <c r="A30" s="213"/>
      <c r="B30" s="214"/>
      <c r="C30" s="214"/>
      <c r="D30" s="214"/>
      <c r="E30" s="215"/>
      <c r="F30" s="204"/>
      <c r="G30" s="205"/>
      <c r="H30" s="205"/>
      <c r="I30" s="206"/>
      <c r="J30" s="204"/>
      <c r="K30" s="205"/>
      <c r="L30" s="205"/>
      <c r="M30" s="205"/>
      <c r="N30" s="205"/>
      <c r="O30" s="206"/>
    </row>
    <row r="31" spans="1:15">
      <c r="A31" s="213"/>
      <c r="B31" s="214"/>
      <c r="C31" s="214"/>
      <c r="D31" s="214"/>
      <c r="E31" s="215"/>
      <c r="F31" s="204"/>
      <c r="G31" s="205"/>
      <c r="H31" s="205"/>
      <c r="I31" s="206"/>
      <c r="J31" s="204"/>
      <c r="K31" s="205"/>
      <c r="L31" s="205"/>
      <c r="M31" s="205"/>
      <c r="N31" s="205"/>
      <c r="O31" s="206"/>
    </row>
    <row r="32" spans="1:15">
      <c r="A32" s="216"/>
      <c r="B32" s="217"/>
      <c r="C32" s="217"/>
      <c r="D32" s="217"/>
      <c r="E32" s="218"/>
      <c r="F32" s="207"/>
      <c r="G32" s="208"/>
      <c r="H32" s="208"/>
      <c r="I32" s="209"/>
      <c r="J32" s="207"/>
      <c r="K32" s="208"/>
      <c r="L32" s="208"/>
      <c r="M32" s="208"/>
      <c r="N32" s="208"/>
      <c r="O32" s="209"/>
    </row>
    <row r="33" spans="1:15" ht="14.5" customHeight="1">
      <c r="A33" s="219" t="s">
        <v>94</v>
      </c>
      <c r="B33" s="220"/>
      <c r="C33" s="220"/>
      <c r="D33" s="220"/>
      <c r="E33" s="221"/>
      <c r="F33" s="237"/>
      <c r="G33" s="238"/>
      <c r="H33" s="238"/>
      <c r="I33" s="239"/>
      <c r="J33" s="228" t="s">
        <v>269</v>
      </c>
      <c r="K33" s="229"/>
      <c r="L33" s="229"/>
      <c r="M33" s="229"/>
      <c r="N33" s="229"/>
      <c r="O33" s="230"/>
    </row>
    <row r="34" spans="1:15">
      <c r="A34" s="222"/>
      <c r="B34" s="223"/>
      <c r="C34" s="223"/>
      <c r="D34" s="223"/>
      <c r="E34" s="224"/>
      <c r="F34" s="240"/>
      <c r="G34" s="241"/>
      <c r="H34" s="241"/>
      <c r="I34" s="242"/>
      <c r="J34" s="231"/>
      <c r="K34" s="232"/>
      <c r="L34" s="232"/>
      <c r="M34" s="232"/>
      <c r="N34" s="232"/>
      <c r="O34" s="233"/>
    </row>
    <row r="35" spans="1:15">
      <c r="A35" s="222"/>
      <c r="B35" s="223"/>
      <c r="C35" s="223"/>
      <c r="D35" s="223"/>
      <c r="E35" s="224"/>
      <c r="F35" s="240"/>
      <c r="G35" s="241"/>
      <c r="H35" s="241"/>
      <c r="I35" s="242"/>
      <c r="J35" s="231"/>
      <c r="K35" s="232"/>
      <c r="L35" s="232"/>
      <c r="M35" s="232"/>
      <c r="N35" s="232"/>
      <c r="O35" s="233"/>
    </row>
    <row r="36" spans="1:15">
      <c r="A36" s="225"/>
      <c r="B36" s="226"/>
      <c r="C36" s="226"/>
      <c r="D36" s="226"/>
      <c r="E36" s="227"/>
      <c r="F36" s="243"/>
      <c r="G36" s="244"/>
      <c r="H36" s="244"/>
      <c r="I36" s="245"/>
      <c r="J36" s="234"/>
      <c r="K36" s="235"/>
      <c r="L36" s="235"/>
      <c r="M36" s="235"/>
      <c r="N36" s="235"/>
      <c r="O36" s="236"/>
    </row>
    <row r="37" spans="1:15" ht="15" customHeight="1">
      <c r="A37" s="219" t="s">
        <v>95</v>
      </c>
      <c r="B37" s="220"/>
      <c r="C37" s="220"/>
      <c r="D37" s="220"/>
      <c r="E37" s="221"/>
      <c r="F37" s="237"/>
      <c r="G37" s="238"/>
      <c r="H37" s="238"/>
      <c r="I37" s="239"/>
      <c r="J37" s="228"/>
      <c r="K37" s="229"/>
      <c r="L37" s="229"/>
      <c r="M37" s="229"/>
      <c r="N37" s="229"/>
      <c r="O37" s="230"/>
    </row>
    <row r="38" spans="1:15" ht="15.65" hidden="1" customHeight="1">
      <c r="A38" s="222"/>
      <c r="B38" s="223"/>
      <c r="C38" s="223"/>
      <c r="D38" s="223"/>
      <c r="E38" s="224"/>
      <c r="F38" s="240"/>
      <c r="G38" s="241"/>
      <c r="H38" s="241"/>
      <c r="I38" s="242"/>
      <c r="J38" s="231"/>
      <c r="K38" s="232"/>
      <c r="L38" s="232"/>
      <c r="M38" s="232"/>
      <c r="N38" s="232"/>
      <c r="O38" s="233"/>
    </row>
    <row r="39" spans="1:15" ht="15.65" customHeight="1">
      <c r="A39" s="222"/>
      <c r="B39" s="223"/>
      <c r="C39" s="223"/>
      <c r="D39" s="223"/>
      <c r="E39" s="224"/>
      <c r="F39" s="240"/>
      <c r="G39" s="241"/>
      <c r="H39" s="241"/>
      <c r="I39" s="242"/>
      <c r="J39" s="231"/>
      <c r="K39" s="232"/>
      <c r="L39" s="232"/>
      <c r="M39" s="232"/>
      <c r="N39" s="232"/>
      <c r="O39" s="233"/>
    </row>
    <row r="40" spans="1:15">
      <c r="A40" s="222"/>
      <c r="B40" s="223"/>
      <c r="C40" s="223"/>
      <c r="D40" s="223"/>
      <c r="E40" s="224"/>
      <c r="F40" s="240"/>
      <c r="G40" s="241"/>
      <c r="H40" s="241"/>
      <c r="I40" s="242"/>
      <c r="J40" s="231"/>
      <c r="K40" s="232"/>
      <c r="L40" s="232"/>
      <c r="M40" s="232"/>
      <c r="N40" s="232"/>
      <c r="O40" s="233"/>
    </row>
    <row r="41" spans="1:15">
      <c r="A41" s="222"/>
      <c r="B41" s="223"/>
      <c r="C41" s="223"/>
      <c r="D41" s="223"/>
      <c r="E41" s="224"/>
      <c r="F41" s="240"/>
      <c r="G41" s="241"/>
      <c r="H41" s="241"/>
      <c r="I41" s="242"/>
      <c r="J41" s="231"/>
      <c r="K41" s="232"/>
      <c r="L41" s="232"/>
      <c r="M41" s="232"/>
      <c r="N41" s="232"/>
      <c r="O41" s="233"/>
    </row>
    <row r="42" spans="1:15">
      <c r="A42" s="222"/>
      <c r="B42" s="223"/>
      <c r="C42" s="223"/>
      <c r="D42" s="223"/>
      <c r="E42" s="224"/>
      <c r="F42" s="240"/>
      <c r="G42" s="241"/>
      <c r="H42" s="241"/>
      <c r="I42" s="242"/>
      <c r="J42" s="231"/>
      <c r="K42" s="232"/>
      <c r="L42" s="232"/>
      <c r="M42" s="232"/>
      <c r="N42" s="232"/>
      <c r="O42" s="233"/>
    </row>
    <row r="43" spans="1:15" ht="7" customHeight="1">
      <c r="A43" s="225"/>
      <c r="B43" s="226"/>
      <c r="C43" s="226"/>
      <c r="D43" s="226"/>
      <c r="E43" s="227"/>
      <c r="F43" s="243"/>
      <c r="G43" s="244"/>
      <c r="H43" s="244"/>
      <c r="I43" s="245"/>
      <c r="J43" s="234"/>
      <c r="K43" s="235"/>
      <c r="L43" s="235"/>
      <c r="M43" s="235"/>
      <c r="N43" s="235"/>
      <c r="O43" s="236"/>
    </row>
    <row r="44" spans="1:15" ht="15.65" hidden="1" customHeight="1">
      <c r="A44" s="55"/>
      <c r="B44" s="55"/>
      <c r="C44" s="55"/>
      <c r="D44" s="55"/>
      <c r="E44" s="56"/>
      <c r="F44" s="56"/>
      <c r="G44" s="53"/>
      <c r="H44" s="53"/>
      <c r="I44" s="53"/>
      <c r="J44" s="53"/>
      <c r="K44" s="53"/>
      <c r="L44" s="53"/>
      <c r="M44" s="53"/>
      <c r="N44" s="57"/>
      <c r="O44" s="54"/>
    </row>
    <row r="45" spans="1:15" ht="15.65" hidden="1" customHeight="1">
      <c r="A45" s="55"/>
      <c r="B45" s="55"/>
      <c r="C45" s="55"/>
      <c r="D45" s="55"/>
      <c r="E45" s="56"/>
      <c r="F45" s="56"/>
      <c r="G45" s="53"/>
      <c r="H45" s="53"/>
      <c r="I45" s="53"/>
      <c r="J45" s="53"/>
      <c r="K45" s="53"/>
      <c r="L45" s="53"/>
      <c r="M45" s="53"/>
      <c r="N45" s="57"/>
      <c r="O45" s="54"/>
    </row>
    <row r="46" spans="1:15" ht="13" hidden="1" customHeight="1">
      <c r="A46" s="55"/>
      <c r="B46" s="55"/>
      <c r="C46" s="55"/>
      <c r="D46" s="55"/>
      <c r="E46" s="56"/>
      <c r="F46" s="56"/>
      <c r="G46" s="53"/>
      <c r="H46" s="53"/>
      <c r="I46" s="53"/>
      <c r="J46" s="53"/>
      <c r="K46" s="53"/>
      <c r="L46" s="53"/>
      <c r="M46" s="53"/>
      <c r="N46" s="57"/>
      <c r="O46" s="54"/>
    </row>
    <row r="47" spans="1:15" ht="15.65" hidden="1" customHeight="1">
      <c r="A47" s="55"/>
      <c r="B47" s="55"/>
      <c r="C47" s="55"/>
      <c r="D47" s="55"/>
      <c r="E47" s="56"/>
      <c r="F47" s="56"/>
      <c r="G47" s="53"/>
      <c r="H47" s="53"/>
      <c r="I47" s="53"/>
      <c r="J47" s="53"/>
      <c r="K47" s="53"/>
      <c r="L47" s="53"/>
      <c r="M47" s="53"/>
      <c r="N47" s="57"/>
      <c r="O47" s="54"/>
    </row>
    <row r="48" spans="1:15" ht="15.65" customHeight="1">
      <c r="A48" s="219" t="s">
        <v>96</v>
      </c>
      <c r="B48" s="220"/>
      <c r="C48" s="220"/>
      <c r="D48" s="220"/>
      <c r="E48" s="221"/>
      <c r="F48" s="237"/>
      <c r="G48" s="238"/>
      <c r="H48" s="238"/>
      <c r="I48" s="239"/>
      <c r="J48" s="228"/>
      <c r="K48" s="229"/>
      <c r="L48" s="229"/>
      <c r="M48" s="229"/>
      <c r="N48" s="229"/>
      <c r="O48" s="230"/>
    </row>
    <row r="49" spans="1:15">
      <c r="A49" s="222"/>
      <c r="B49" s="223"/>
      <c r="C49" s="223"/>
      <c r="D49" s="223"/>
      <c r="E49" s="224"/>
      <c r="F49" s="240"/>
      <c r="G49" s="241"/>
      <c r="H49" s="241"/>
      <c r="I49" s="242"/>
      <c r="J49" s="231"/>
      <c r="K49" s="232"/>
      <c r="L49" s="232"/>
      <c r="M49" s="232"/>
      <c r="N49" s="232"/>
      <c r="O49" s="233"/>
    </row>
    <row r="50" spans="1:15">
      <c r="A50" s="222"/>
      <c r="B50" s="223"/>
      <c r="C50" s="223"/>
      <c r="D50" s="223"/>
      <c r="E50" s="224"/>
      <c r="F50" s="240"/>
      <c r="G50" s="241"/>
      <c r="H50" s="241"/>
      <c r="I50" s="242"/>
      <c r="J50" s="231"/>
      <c r="K50" s="232"/>
      <c r="L50" s="232"/>
      <c r="M50" s="232"/>
      <c r="N50" s="232"/>
      <c r="O50" s="233"/>
    </row>
    <row r="51" spans="1:15">
      <c r="A51" s="222"/>
      <c r="B51" s="223"/>
      <c r="C51" s="223"/>
      <c r="D51" s="223"/>
      <c r="E51" s="224"/>
      <c r="F51" s="240"/>
      <c r="G51" s="241"/>
      <c r="H51" s="241"/>
      <c r="I51" s="242"/>
      <c r="J51" s="231"/>
      <c r="K51" s="232"/>
      <c r="L51" s="232"/>
      <c r="M51" s="232"/>
      <c r="N51" s="232"/>
      <c r="O51" s="233"/>
    </row>
    <row r="52" spans="1:15">
      <c r="A52" s="222"/>
      <c r="B52" s="223"/>
      <c r="C52" s="223"/>
      <c r="D52" s="223"/>
      <c r="E52" s="224"/>
      <c r="F52" s="240"/>
      <c r="G52" s="241"/>
      <c r="H52" s="241"/>
      <c r="I52" s="242"/>
      <c r="J52" s="231"/>
      <c r="K52" s="232"/>
      <c r="L52" s="232"/>
      <c r="M52" s="232"/>
      <c r="N52" s="232"/>
      <c r="O52" s="233"/>
    </row>
    <row r="53" spans="1:15" ht="16" customHeight="1">
      <c r="A53" s="225"/>
      <c r="B53" s="226"/>
      <c r="C53" s="226"/>
      <c r="D53" s="226"/>
      <c r="E53" s="227"/>
      <c r="F53" s="243"/>
      <c r="G53" s="244"/>
      <c r="H53" s="244"/>
      <c r="I53" s="245"/>
      <c r="J53" s="234"/>
      <c r="K53" s="235"/>
      <c r="L53" s="235"/>
      <c r="M53" s="235"/>
      <c r="N53" s="235"/>
      <c r="O53" s="236"/>
    </row>
    <row r="54" spans="1:15" ht="15.65" customHeight="1">
      <c r="A54" s="219" t="s">
        <v>97</v>
      </c>
      <c r="B54" s="220"/>
      <c r="C54" s="220"/>
      <c r="D54" s="220"/>
      <c r="E54" s="221"/>
      <c r="F54" s="237"/>
      <c r="G54" s="238"/>
      <c r="H54" s="238"/>
      <c r="I54" s="239"/>
      <c r="J54" s="228" t="s">
        <v>270</v>
      </c>
      <c r="K54" s="229"/>
      <c r="L54" s="229"/>
      <c r="M54" s="229"/>
      <c r="N54" s="229"/>
      <c r="O54" s="230"/>
    </row>
    <row r="55" spans="1:15">
      <c r="A55" s="222"/>
      <c r="B55" s="223"/>
      <c r="C55" s="223"/>
      <c r="D55" s="223"/>
      <c r="E55" s="224"/>
      <c r="F55" s="240"/>
      <c r="G55" s="241"/>
      <c r="H55" s="241"/>
      <c r="I55" s="242"/>
      <c r="J55" s="231"/>
      <c r="K55" s="232"/>
      <c r="L55" s="232"/>
      <c r="M55" s="232"/>
      <c r="N55" s="232"/>
      <c r="O55" s="233"/>
    </row>
    <row r="56" spans="1:15">
      <c r="A56" s="222"/>
      <c r="B56" s="223"/>
      <c r="C56" s="223"/>
      <c r="D56" s="223"/>
      <c r="E56" s="224"/>
      <c r="F56" s="240"/>
      <c r="G56" s="241"/>
      <c r="H56" s="241"/>
      <c r="I56" s="242"/>
      <c r="J56" s="231"/>
      <c r="K56" s="232"/>
      <c r="L56" s="232"/>
      <c r="M56" s="232"/>
      <c r="N56" s="232"/>
      <c r="O56" s="233"/>
    </row>
    <row r="57" spans="1:15">
      <c r="A57" s="222"/>
      <c r="B57" s="223"/>
      <c r="C57" s="223"/>
      <c r="D57" s="223"/>
      <c r="E57" s="224"/>
      <c r="F57" s="240"/>
      <c r="G57" s="241"/>
      <c r="H57" s="241"/>
      <c r="I57" s="242"/>
      <c r="J57" s="231"/>
      <c r="K57" s="232"/>
      <c r="L57" s="232"/>
      <c r="M57" s="232"/>
      <c r="N57" s="232"/>
      <c r="O57" s="233"/>
    </row>
    <row r="58" spans="1:15" ht="29.15" customHeight="1">
      <c r="A58" s="222"/>
      <c r="B58" s="223"/>
      <c r="C58" s="223"/>
      <c r="D58" s="223"/>
      <c r="E58" s="224"/>
      <c r="F58" s="240"/>
      <c r="G58" s="241"/>
      <c r="H58" s="241"/>
      <c r="I58" s="242"/>
      <c r="J58" s="231"/>
      <c r="K58" s="232"/>
      <c r="L58" s="232"/>
      <c r="M58" s="232"/>
      <c r="N58" s="232"/>
      <c r="O58" s="233"/>
    </row>
    <row r="59" spans="1:15" ht="8.5" customHeight="1">
      <c r="A59" s="222"/>
      <c r="B59" s="223"/>
      <c r="C59" s="223"/>
      <c r="D59" s="223"/>
      <c r="E59" s="224"/>
      <c r="F59" s="240"/>
      <c r="G59" s="241"/>
      <c r="H59" s="241"/>
      <c r="I59" s="242"/>
      <c r="J59" s="231"/>
      <c r="K59" s="232"/>
      <c r="L59" s="232"/>
      <c r="M59" s="232"/>
      <c r="N59" s="232"/>
      <c r="O59" s="233"/>
    </row>
    <row r="60" spans="1:15" ht="11.5" customHeight="1">
      <c r="A60" s="225"/>
      <c r="B60" s="226"/>
      <c r="C60" s="226"/>
      <c r="D60" s="226"/>
      <c r="E60" s="227"/>
      <c r="F60" s="243"/>
      <c r="G60" s="244"/>
      <c r="H60" s="244"/>
      <c r="I60" s="245"/>
      <c r="J60" s="234"/>
      <c r="K60" s="235"/>
      <c r="L60" s="235"/>
      <c r="M60" s="235"/>
      <c r="N60" s="235"/>
      <c r="O60" s="236"/>
    </row>
    <row r="61" spans="1:15" ht="14.5" customHeight="1">
      <c r="A61" s="121" t="s">
        <v>173</v>
      </c>
      <c r="B61" s="121"/>
      <c r="C61" s="121"/>
      <c r="D61" s="121"/>
      <c r="E61" s="121"/>
      <c r="F61" s="121"/>
      <c r="G61" s="121"/>
      <c r="H61" s="121"/>
      <c r="I61" s="121"/>
      <c r="J61" s="121"/>
      <c r="K61" s="121"/>
      <c r="L61" s="121"/>
      <c r="M61" s="121"/>
      <c r="N61" s="121"/>
      <c r="O61" s="121"/>
    </row>
    <row r="62" spans="1:15">
      <c r="A62" s="121"/>
      <c r="B62" s="121"/>
      <c r="C62" s="121"/>
      <c r="D62" s="121"/>
      <c r="E62" s="121"/>
      <c r="F62" s="121"/>
      <c r="G62" s="121"/>
      <c r="H62" s="121"/>
      <c r="I62" s="121"/>
      <c r="J62" s="121"/>
      <c r="K62" s="121"/>
      <c r="L62" s="121"/>
      <c r="M62" s="121"/>
      <c r="N62" s="121"/>
      <c r="O62" s="121"/>
    </row>
    <row r="63" spans="1:15">
      <c r="A63" s="121"/>
      <c r="B63" s="121"/>
      <c r="C63" s="121"/>
      <c r="D63" s="121"/>
      <c r="E63" s="121"/>
      <c r="F63" s="121"/>
      <c r="G63" s="121"/>
      <c r="H63" s="121"/>
      <c r="I63" s="121"/>
      <c r="J63" s="121"/>
      <c r="K63" s="121"/>
      <c r="L63" s="121"/>
      <c r="M63" s="121"/>
      <c r="N63" s="121"/>
      <c r="O63" s="121"/>
    </row>
    <row r="64" spans="1:15" ht="15.65" customHeight="1">
      <c r="A64" s="187" t="s">
        <v>98</v>
      </c>
      <c r="B64" s="188"/>
      <c r="C64" s="188"/>
      <c r="D64" s="188"/>
      <c r="E64" s="188"/>
      <c r="F64" s="188"/>
      <c r="G64" s="188"/>
      <c r="H64" s="188"/>
      <c r="I64" s="188"/>
      <c r="J64" s="188"/>
      <c r="K64" s="188"/>
      <c r="L64" s="188"/>
      <c r="M64" s="188"/>
      <c r="N64" s="188"/>
      <c r="O64" s="189"/>
    </row>
    <row r="65" spans="1:15" ht="12" customHeight="1">
      <c r="A65" s="190"/>
      <c r="B65" s="191"/>
      <c r="C65" s="191"/>
      <c r="D65" s="191"/>
      <c r="E65" s="191"/>
      <c r="F65" s="191"/>
      <c r="G65" s="191"/>
      <c r="H65" s="191"/>
      <c r="I65" s="191"/>
      <c r="J65" s="191"/>
      <c r="K65" s="191"/>
      <c r="L65" s="191"/>
      <c r="M65" s="191"/>
      <c r="N65" s="191"/>
      <c r="O65" s="192"/>
    </row>
    <row r="66" spans="1:15" ht="20.149999999999999" customHeight="1">
      <c r="A66" s="193" t="s">
        <v>271</v>
      </c>
      <c r="B66" s="194"/>
      <c r="C66" s="194"/>
      <c r="D66" s="194"/>
      <c r="E66" s="194"/>
      <c r="F66" s="194"/>
      <c r="G66" s="194"/>
      <c r="H66" s="194"/>
      <c r="I66" s="194"/>
      <c r="J66" s="194"/>
      <c r="K66" s="194"/>
      <c r="L66" s="194"/>
      <c r="M66" s="194"/>
      <c r="N66" s="194"/>
      <c r="O66" s="195"/>
    </row>
    <row r="67" spans="1:15" ht="20.149999999999999" customHeight="1">
      <c r="A67" s="196" t="s">
        <v>272</v>
      </c>
      <c r="B67" s="197"/>
      <c r="C67" s="197"/>
      <c r="D67" s="197"/>
      <c r="E67" s="197"/>
      <c r="F67" s="197"/>
      <c r="G67" s="197"/>
      <c r="H67" s="197"/>
      <c r="I67" s="197"/>
      <c r="J67" s="197"/>
      <c r="K67" s="197"/>
      <c r="L67" s="197"/>
      <c r="M67" s="197"/>
      <c r="N67" s="197"/>
      <c r="O67" s="198"/>
    </row>
    <row r="68" spans="1:15" ht="20.149999999999999" customHeight="1">
      <c r="A68" s="193" t="s">
        <v>273</v>
      </c>
      <c r="B68" s="194"/>
      <c r="C68" s="194"/>
      <c r="D68" s="194"/>
      <c r="E68" s="194"/>
      <c r="F68" s="194"/>
      <c r="G68" s="194"/>
      <c r="H68" s="194"/>
      <c r="I68" s="194"/>
      <c r="J68" s="194"/>
      <c r="K68" s="194"/>
      <c r="L68" s="194"/>
      <c r="M68" s="194"/>
      <c r="N68" s="194"/>
      <c r="O68" s="195"/>
    </row>
    <row r="69" spans="1:15" ht="25" customHeight="1">
      <c r="A69" s="210" t="s">
        <v>99</v>
      </c>
      <c r="B69" s="210"/>
      <c r="C69" s="210"/>
      <c r="D69" s="210" t="s">
        <v>179</v>
      </c>
      <c r="E69" s="210"/>
      <c r="F69" s="210"/>
      <c r="G69" s="210"/>
      <c r="H69" s="210"/>
      <c r="I69" s="201" t="s">
        <v>100</v>
      </c>
      <c r="J69" s="202"/>
      <c r="K69" s="202"/>
      <c r="L69" s="202"/>
      <c r="M69" s="202"/>
      <c r="N69" s="202"/>
      <c r="O69" s="203"/>
    </row>
    <row r="70" spans="1:15" ht="25" customHeight="1">
      <c r="A70" s="210"/>
      <c r="B70" s="210"/>
      <c r="C70" s="210"/>
      <c r="D70" s="210"/>
      <c r="E70" s="210"/>
      <c r="F70" s="210"/>
      <c r="G70" s="210"/>
      <c r="H70" s="210"/>
      <c r="I70" s="204"/>
      <c r="J70" s="205"/>
      <c r="K70" s="205"/>
      <c r="L70" s="205"/>
      <c r="M70" s="205"/>
      <c r="N70" s="205"/>
      <c r="O70" s="206"/>
    </row>
    <row r="71" spans="1:15" ht="3" customHeight="1">
      <c r="A71" s="210"/>
      <c r="B71" s="210"/>
      <c r="C71" s="210"/>
      <c r="D71" s="210"/>
      <c r="E71" s="210"/>
      <c r="F71" s="210"/>
      <c r="G71" s="210"/>
      <c r="H71" s="210"/>
      <c r="I71" s="207"/>
      <c r="J71" s="208"/>
      <c r="K71" s="208"/>
      <c r="L71" s="208"/>
      <c r="M71" s="208"/>
      <c r="N71" s="208"/>
      <c r="O71" s="209"/>
    </row>
    <row r="72" spans="1:15" ht="15.65" customHeight="1">
      <c r="A72" s="199" t="str">
        <f>A66</f>
        <v>Disproportionality Data</v>
      </c>
      <c r="B72" s="199"/>
      <c r="C72" s="199"/>
      <c r="D72" s="200" t="s">
        <v>274</v>
      </c>
      <c r="E72" s="200"/>
      <c r="F72" s="200"/>
      <c r="G72" s="200"/>
      <c r="H72" s="200"/>
      <c r="I72" s="186" t="s">
        <v>277</v>
      </c>
      <c r="J72" s="186"/>
      <c r="K72" s="186"/>
      <c r="L72" s="186"/>
      <c r="M72" s="186"/>
      <c r="N72" s="186"/>
      <c r="O72" s="186"/>
    </row>
    <row r="73" spans="1:15">
      <c r="A73" s="199"/>
      <c r="B73" s="199"/>
      <c r="C73" s="199"/>
      <c r="D73" s="200"/>
      <c r="E73" s="200"/>
      <c r="F73" s="200"/>
      <c r="G73" s="200"/>
      <c r="H73" s="200"/>
      <c r="I73" s="186"/>
      <c r="J73" s="186"/>
      <c r="K73" s="186"/>
      <c r="L73" s="186"/>
      <c r="M73" s="186"/>
      <c r="N73" s="186"/>
      <c r="O73" s="186"/>
    </row>
    <row r="74" spans="1:15">
      <c r="A74" s="199"/>
      <c r="B74" s="199"/>
      <c r="C74" s="199"/>
      <c r="D74" s="200"/>
      <c r="E74" s="200"/>
      <c r="F74" s="200"/>
      <c r="G74" s="200"/>
      <c r="H74" s="200"/>
      <c r="I74" s="186"/>
      <c r="J74" s="186"/>
      <c r="K74" s="186"/>
      <c r="L74" s="186"/>
      <c r="M74" s="186"/>
      <c r="N74" s="186"/>
      <c r="O74" s="186"/>
    </row>
    <row r="75" spans="1:15">
      <c r="A75" s="199"/>
      <c r="B75" s="199"/>
      <c r="C75" s="199"/>
      <c r="D75" s="200"/>
      <c r="E75" s="200"/>
      <c r="F75" s="200"/>
      <c r="G75" s="200"/>
      <c r="H75" s="200"/>
      <c r="I75" s="186"/>
      <c r="J75" s="186"/>
      <c r="K75" s="186"/>
      <c r="L75" s="186"/>
      <c r="M75" s="186"/>
      <c r="N75" s="186"/>
      <c r="O75" s="186"/>
    </row>
    <row r="76" spans="1:15">
      <c r="A76" s="199"/>
      <c r="B76" s="199"/>
      <c r="C76" s="199"/>
      <c r="D76" s="200"/>
      <c r="E76" s="200"/>
      <c r="F76" s="200"/>
      <c r="G76" s="200"/>
      <c r="H76" s="200"/>
      <c r="I76" s="186"/>
      <c r="J76" s="186"/>
      <c r="K76" s="186"/>
      <c r="L76" s="186"/>
      <c r="M76" s="186"/>
      <c r="N76" s="186"/>
      <c r="O76" s="186"/>
    </row>
    <row r="77" spans="1:15">
      <c r="A77" s="199"/>
      <c r="B77" s="199"/>
      <c r="C77" s="199"/>
      <c r="D77" s="200"/>
      <c r="E77" s="200"/>
      <c r="F77" s="200"/>
      <c r="G77" s="200"/>
      <c r="H77" s="200"/>
      <c r="I77" s="186"/>
      <c r="J77" s="186"/>
      <c r="K77" s="186"/>
      <c r="L77" s="186"/>
      <c r="M77" s="186"/>
      <c r="N77" s="186"/>
      <c r="O77" s="186"/>
    </row>
    <row r="78" spans="1:15" ht="42.65" customHeight="1">
      <c r="A78" s="199"/>
      <c r="B78" s="199"/>
      <c r="C78" s="199"/>
      <c r="D78" s="200"/>
      <c r="E78" s="200"/>
      <c r="F78" s="200"/>
      <c r="G78" s="200"/>
      <c r="H78" s="200"/>
      <c r="I78" s="186"/>
      <c r="J78" s="186"/>
      <c r="K78" s="186"/>
      <c r="L78" s="186"/>
      <c r="M78" s="186"/>
      <c r="N78" s="186"/>
      <c r="O78" s="186"/>
    </row>
    <row r="79" spans="1:15" ht="15.65" customHeight="1">
      <c r="A79" s="199" t="str">
        <f>A67</f>
        <v>Classroom ODR Referral Data</v>
      </c>
      <c r="B79" s="199"/>
      <c r="C79" s="199"/>
      <c r="D79" s="200" t="s">
        <v>275</v>
      </c>
      <c r="E79" s="200"/>
      <c r="F79" s="200"/>
      <c r="G79" s="200"/>
      <c r="H79" s="200"/>
      <c r="I79" s="186" t="s">
        <v>278</v>
      </c>
      <c r="J79" s="186"/>
      <c r="K79" s="186"/>
      <c r="L79" s="186"/>
      <c r="M79" s="186"/>
      <c r="N79" s="186"/>
      <c r="O79" s="186"/>
    </row>
    <row r="80" spans="1:15">
      <c r="A80" s="199"/>
      <c r="B80" s="199"/>
      <c r="C80" s="199"/>
      <c r="D80" s="200"/>
      <c r="E80" s="200"/>
      <c r="F80" s="200"/>
      <c r="G80" s="200"/>
      <c r="H80" s="200"/>
      <c r="I80" s="186"/>
      <c r="J80" s="186"/>
      <c r="K80" s="186"/>
      <c r="L80" s="186"/>
      <c r="M80" s="186"/>
      <c r="N80" s="186"/>
      <c r="O80" s="186"/>
    </row>
    <row r="81" spans="1:15">
      <c r="A81" s="199"/>
      <c r="B81" s="199"/>
      <c r="C81" s="199"/>
      <c r="D81" s="200"/>
      <c r="E81" s="200"/>
      <c r="F81" s="200"/>
      <c r="G81" s="200"/>
      <c r="H81" s="200"/>
      <c r="I81" s="186"/>
      <c r="J81" s="186"/>
      <c r="K81" s="186"/>
      <c r="L81" s="186"/>
      <c r="M81" s="186"/>
      <c r="N81" s="186"/>
      <c r="O81" s="186"/>
    </row>
    <row r="82" spans="1:15">
      <c r="A82" s="199"/>
      <c r="B82" s="199"/>
      <c r="C82" s="199"/>
      <c r="D82" s="200"/>
      <c r="E82" s="200"/>
      <c r="F82" s="200"/>
      <c r="G82" s="200"/>
      <c r="H82" s="200"/>
      <c r="I82" s="186"/>
      <c r="J82" s="186"/>
      <c r="K82" s="186"/>
      <c r="L82" s="186"/>
      <c r="M82" s="186"/>
      <c r="N82" s="186"/>
      <c r="O82" s="186"/>
    </row>
    <row r="83" spans="1:15">
      <c r="A83" s="199"/>
      <c r="B83" s="199"/>
      <c r="C83" s="199"/>
      <c r="D83" s="200"/>
      <c r="E83" s="200"/>
      <c r="F83" s="200"/>
      <c r="G83" s="200"/>
      <c r="H83" s="200"/>
      <c r="I83" s="186"/>
      <c r="J83" s="186"/>
      <c r="K83" s="186"/>
      <c r="L83" s="186"/>
      <c r="M83" s="186"/>
      <c r="N83" s="186"/>
      <c r="O83" s="186"/>
    </row>
    <row r="84" spans="1:15">
      <c r="A84" s="199"/>
      <c r="B84" s="199"/>
      <c r="C84" s="199"/>
      <c r="D84" s="200"/>
      <c r="E84" s="200"/>
      <c r="F84" s="200"/>
      <c r="G84" s="200"/>
      <c r="H84" s="200"/>
      <c r="I84" s="186"/>
      <c r="J84" s="186"/>
      <c r="K84" s="186"/>
      <c r="L84" s="186"/>
      <c r="M84" s="186"/>
      <c r="N84" s="186"/>
      <c r="O84" s="186"/>
    </row>
    <row r="85" spans="1:15" ht="7.5" customHeight="1">
      <c r="A85" s="199"/>
      <c r="B85" s="199"/>
      <c r="C85" s="199"/>
      <c r="D85" s="200"/>
      <c r="E85" s="200"/>
      <c r="F85" s="200"/>
      <c r="G85" s="200"/>
      <c r="H85" s="200"/>
      <c r="I85" s="186"/>
      <c r="J85" s="186"/>
      <c r="K85" s="186"/>
      <c r="L85" s="186"/>
      <c r="M85" s="186"/>
      <c r="N85" s="186"/>
      <c r="O85" s="186"/>
    </row>
    <row r="86" spans="1:15" ht="15.65" customHeight="1">
      <c r="A86" s="199" t="str">
        <f>A68</f>
        <v>Top Behavior Incident Data</v>
      </c>
      <c r="B86" s="199"/>
      <c r="C86" s="199"/>
      <c r="D86" s="200" t="s">
        <v>276</v>
      </c>
      <c r="E86" s="200"/>
      <c r="F86" s="200"/>
      <c r="G86" s="200"/>
      <c r="H86" s="200"/>
      <c r="I86" s="186" t="s">
        <v>279</v>
      </c>
      <c r="J86" s="186"/>
      <c r="K86" s="186"/>
      <c r="L86" s="186"/>
      <c r="M86" s="186"/>
      <c r="N86" s="186"/>
      <c r="O86" s="186"/>
    </row>
    <row r="87" spans="1:15">
      <c r="A87" s="199"/>
      <c r="B87" s="199"/>
      <c r="C87" s="199"/>
      <c r="D87" s="200"/>
      <c r="E87" s="200"/>
      <c r="F87" s="200"/>
      <c r="G87" s="200"/>
      <c r="H87" s="200"/>
      <c r="I87" s="186"/>
      <c r="J87" s="186"/>
      <c r="K87" s="186"/>
      <c r="L87" s="186"/>
      <c r="M87" s="186"/>
      <c r="N87" s="186"/>
      <c r="O87" s="186"/>
    </row>
    <row r="88" spans="1:15">
      <c r="A88" s="199"/>
      <c r="B88" s="199"/>
      <c r="C88" s="199"/>
      <c r="D88" s="200"/>
      <c r="E88" s="200"/>
      <c r="F88" s="200"/>
      <c r="G88" s="200"/>
      <c r="H88" s="200"/>
      <c r="I88" s="186"/>
      <c r="J88" s="186"/>
      <c r="K88" s="186"/>
      <c r="L88" s="186"/>
      <c r="M88" s="186"/>
      <c r="N88" s="186"/>
      <c r="O88" s="186"/>
    </row>
    <row r="89" spans="1:15">
      <c r="A89" s="199"/>
      <c r="B89" s="199"/>
      <c r="C89" s="199"/>
      <c r="D89" s="200"/>
      <c r="E89" s="200"/>
      <c r="F89" s="200"/>
      <c r="G89" s="200"/>
      <c r="H89" s="200"/>
      <c r="I89" s="186"/>
      <c r="J89" s="186"/>
      <c r="K89" s="186"/>
      <c r="L89" s="186"/>
      <c r="M89" s="186"/>
      <c r="N89" s="186"/>
      <c r="O89" s="186"/>
    </row>
    <row r="90" spans="1:15">
      <c r="A90" s="199"/>
      <c r="B90" s="199"/>
      <c r="C90" s="199"/>
      <c r="D90" s="200"/>
      <c r="E90" s="200"/>
      <c r="F90" s="200"/>
      <c r="G90" s="200"/>
      <c r="H90" s="200"/>
      <c r="I90" s="186"/>
      <c r="J90" s="186"/>
      <c r="K90" s="186"/>
      <c r="L90" s="186"/>
      <c r="M90" s="186"/>
      <c r="N90" s="186"/>
      <c r="O90" s="186"/>
    </row>
    <row r="91" spans="1:15">
      <c r="A91" s="199"/>
      <c r="B91" s="199"/>
      <c r="C91" s="199"/>
      <c r="D91" s="200"/>
      <c r="E91" s="200"/>
      <c r="F91" s="200"/>
      <c r="G91" s="200"/>
      <c r="H91" s="200"/>
      <c r="I91" s="186"/>
      <c r="J91" s="186"/>
      <c r="K91" s="186"/>
      <c r="L91" s="186"/>
      <c r="M91" s="186"/>
      <c r="N91" s="186"/>
      <c r="O91" s="186"/>
    </row>
    <row r="92" spans="1:15" ht="34" customHeight="1">
      <c r="A92" s="199"/>
      <c r="B92" s="199"/>
      <c r="C92" s="199"/>
      <c r="D92" s="200"/>
      <c r="E92" s="200"/>
      <c r="F92" s="200"/>
      <c r="G92" s="200"/>
      <c r="H92" s="200"/>
      <c r="I92" s="186"/>
      <c r="J92" s="186"/>
      <c r="K92" s="186"/>
      <c r="L92" s="186"/>
      <c r="M92" s="186"/>
      <c r="N92" s="186"/>
      <c r="O92" s="186"/>
    </row>
    <row r="93" spans="1:15">
      <c r="A93" s="8"/>
      <c r="B93" s="8"/>
      <c r="C93" s="8"/>
      <c r="D93" s="8"/>
      <c r="E93" s="8"/>
      <c r="F93" s="8"/>
      <c r="G93" s="8"/>
      <c r="H93" s="8"/>
      <c r="I93" s="8"/>
      <c r="J93" s="8"/>
      <c r="K93" s="8"/>
      <c r="L93" s="8"/>
      <c r="M93" s="8"/>
      <c r="N93" s="8"/>
    </row>
    <row r="94" spans="1:15">
      <c r="A94" s="8"/>
      <c r="B94" s="8"/>
      <c r="C94" s="8"/>
      <c r="D94" s="8"/>
      <c r="E94" s="8"/>
      <c r="F94" s="8"/>
      <c r="G94" s="8"/>
      <c r="H94" s="8"/>
      <c r="I94" s="8"/>
      <c r="J94" s="8"/>
      <c r="K94" s="8"/>
      <c r="L94" s="8"/>
      <c r="M94" s="8"/>
      <c r="N94" s="8"/>
    </row>
    <row r="95" spans="1:15">
      <c r="A95" s="8"/>
      <c r="B95" s="8"/>
      <c r="C95" s="8"/>
      <c r="D95" s="8"/>
      <c r="E95" s="8"/>
      <c r="F95" s="8"/>
      <c r="G95" s="8"/>
      <c r="H95" s="8"/>
      <c r="I95" s="8"/>
      <c r="J95" s="8"/>
      <c r="K95" s="8"/>
      <c r="L95" s="8"/>
      <c r="M95" s="8"/>
      <c r="N95" s="8"/>
    </row>
    <row r="96" spans="1:15">
      <c r="A96" s="8"/>
      <c r="B96" s="8"/>
      <c r="C96" s="8"/>
      <c r="D96" s="8"/>
      <c r="E96" s="8"/>
      <c r="F96" s="8"/>
      <c r="G96" s="8"/>
      <c r="H96" s="8"/>
      <c r="I96" s="8"/>
      <c r="J96" s="8"/>
      <c r="K96" s="8"/>
      <c r="L96" s="8"/>
      <c r="M96" s="8"/>
      <c r="N96" s="8"/>
    </row>
    <row r="97" spans="1:14">
      <c r="A97" s="8"/>
      <c r="B97" s="8"/>
      <c r="C97" s="8"/>
      <c r="D97" s="8"/>
      <c r="E97" s="8"/>
      <c r="F97" s="8"/>
      <c r="G97" s="8"/>
      <c r="H97" s="8"/>
      <c r="I97" s="8"/>
      <c r="J97" s="8"/>
      <c r="K97" s="8"/>
      <c r="L97" s="8"/>
      <c r="M97" s="8"/>
      <c r="N97" s="8"/>
    </row>
    <row r="98" spans="1:14">
      <c r="A98" s="8"/>
      <c r="B98" s="8"/>
      <c r="C98" s="8"/>
      <c r="D98" s="8"/>
      <c r="E98" s="8"/>
      <c r="F98" s="8"/>
      <c r="G98" s="8"/>
      <c r="H98" s="8"/>
      <c r="I98" s="8"/>
      <c r="J98" s="8"/>
      <c r="K98" s="8"/>
      <c r="L98" s="8"/>
      <c r="M98" s="8"/>
      <c r="N98" s="8"/>
    </row>
    <row r="99" spans="1:14">
      <c r="A99" s="8"/>
      <c r="B99" s="8"/>
      <c r="C99" s="8"/>
      <c r="D99" s="8"/>
      <c r="E99" s="8"/>
      <c r="F99" s="8"/>
      <c r="G99" s="8"/>
      <c r="H99" s="8"/>
      <c r="I99" s="8"/>
      <c r="J99" s="8"/>
      <c r="K99" s="8"/>
      <c r="L99" s="8"/>
      <c r="M99" s="8"/>
      <c r="N99" s="8"/>
    </row>
    <row r="100" spans="1:14">
      <c r="A100" s="8"/>
      <c r="B100" s="8"/>
      <c r="C100" s="8"/>
      <c r="D100" s="8"/>
      <c r="E100" s="8"/>
      <c r="F100" s="8"/>
      <c r="G100" s="8"/>
      <c r="H100" s="8"/>
      <c r="I100" s="8"/>
      <c r="J100" s="8"/>
      <c r="K100" s="8"/>
      <c r="L100" s="8"/>
      <c r="M100" s="8"/>
      <c r="N100" s="8"/>
    </row>
    <row r="101" spans="1:14">
      <c r="A101" s="8"/>
      <c r="B101" s="8"/>
      <c r="C101" s="8"/>
      <c r="D101" s="8"/>
      <c r="E101" s="8"/>
      <c r="F101" s="8"/>
      <c r="G101" s="8"/>
      <c r="H101" s="8"/>
      <c r="I101" s="8"/>
      <c r="J101" s="8"/>
      <c r="K101" s="8"/>
      <c r="L101" s="8"/>
      <c r="M101" s="8"/>
      <c r="N101" s="8"/>
    </row>
    <row r="102" spans="1:14">
      <c r="A102" s="8"/>
      <c r="B102" s="8"/>
      <c r="C102" s="8"/>
      <c r="D102" s="8"/>
      <c r="E102" s="8"/>
      <c r="F102" s="8"/>
      <c r="G102" s="8"/>
      <c r="H102" s="8"/>
      <c r="I102" s="8"/>
      <c r="J102" s="8"/>
      <c r="K102" s="8"/>
      <c r="L102" s="8"/>
      <c r="M102" s="8"/>
      <c r="N102" s="8"/>
    </row>
    <row r="103" spans="1:14">
      <c r="A103" s="8"/>
      <c r="B103" s="8"/>
      <c r="C103" s="8"/>
      <c r="D103" s="8"/>
      <c r="E103" s="8"/>
      <c r="F103" s="8"/>
      <c r="G103" s="8"/>
      <c r="H103" s="8"/>
      <c r="I103" s="8"/>
      <c r="J103" s="8"/>
      <c r="K103" s="8"/>
      <c r="L103" s="8"/>
      <c r="M103" s="8"/>
      <c r="N103" s="8"/>
    </row>
    <row r="104" spans="1:14">
      <c r="A104" s="8"/>
      <c r="B104" s="8"/>
      <c r="C104" s="8"/>
      <c r="D104" s="8"/>
      <c r="E104" s="8"/>
      <c r="F104" s="8"/>
      <c r="G104" s="8"/>
      <c r="H104" s="8"/>
      <c r="I104" s="8"/>
      <c r="J104" s="8"/>
      <c r="K104" s="8"/>
      <c r="L104" s="8"/>
      <c r="M104" s="8"/>
      <c r="N104" s="8"/>
    </row>
    <row r="105" spans="1:14">
      <c r="A105" s="8"/>
      <c r="B105" s="8"/>
      <c r="C105" s="8"/>
      <c r="D105" s="8"/>
      <c r="E105" s="8"/>
      <c r="F105" s="8"/>
      <c r="G105" s="8"/>
      <c r="H105" s="8"/>
      <c r="I105" s="8"/>
      <c r="J105" s="8"/>
      <c r="K105" s="8"/>
      <c r="L105" s="8"/>
      <c r="M105" s="8"/>
      <c r="N105" s="8"/>
    </row>
    <row r="106" spans="1:14">
      <c r="A106" s="8"/>
      <c r="B106" s="8"/>
      <c r="C106" s="8"/>
      <c r="D106" s="8"/>
      <c r="E106" s="8"/>
      <c r="F106" s="8"/>
      <c r="G106" s="8"/>
      <c r="H106" s="8"/>
      <c r="I106" s="8"/>
      <c r="J106" s="8"/>
      <c r="K106" s="8"/>
      <c r="L106" s="8"/>
      <c r="M106" s="8"/>
      <c r="N106" s="8"/>
    </row>
    <row r="107" spans="1:14">
      <c r="A107" s="8"/>
      <c r="B107" s="8"/>
      <c r="C107" s="8"/>
      <c r="D107" s="8"/>
      <c r="E107" s="8"/>
      <c r="F107" s="8"/>
      <c r="G107" s="8"/>
      <c r="H107" s="8"/>
      <c r="I107" s="8"/>
      <c r="J107" s="8"/>
      <c r="K107" s="8"/>
      <c r="L107" s="8"/>
      <c r="M107" s="8"/>
      <c r="N107" s="8"/>
    </row>
    <row r="108" spans="1:14">
      <c r="A108" s="8"/>
      <c r="B108" s="8"/>
      <c r="C108" s="8"/>
      <c r="D108" s="8"/>
      <c r="E108" s="8"/>
      <c r="F108" s="8"/>
      <c r="G108" s="8"/>
      <c r="H108" s="8"/>
      <c r="I108" s="8"/>
      <c r="J108" s="8"/>
      <c r="K108" s="8"/>
      <c r="L108" s="8"/>
      <c r="M108" s="8"/>
      <c r="N108" s="8"/>
    </row>
    <row r="109" spans="1:14">
      <c r="A109" s="8"/>
      <c r="B109" s="8"/>
      <c r="C109" s="8"/>
      <c r="D109" s="8"/>
      <c r="E109" s="8"/>
      <c r="F109" s="8"/>
      <c r="G109" s="8"/>
      <c r="H109" s="8"/>
      <c r="I109" s="8"/>
      <c r="J109" s="8"/>
      <c r="K109" s="8"/>
      <c r="L109" s="8"/>
      <c r="M109" s="8"/>
      <c r="N109" s="8"/>
    </row>
    <row r="110" spans="1:14">
      <c r="A110" s="8"/>
      <c r="B110" s="8"/>
      <c r="C110" s="8"/>
      <c r="D110" s="8"/>
      <c r="E110" s="8"/>
      <c r="F110" s="8"/>
      <c r="G110" s="8"/>
      <c r="H110" s="8"/>
      <c r="I110" s="8"/>
      <c r="J110" s="8"/>
      <c r="K110" s="8"/>
      <c r="L110" s="8"/>
      <c r="M110" s="8"/>
      <c r="N110" s="8"/>
    </row>
    <row r="111" spans="1:14">
      <c r="A111" s="8"/>
      <c r="B111" s="8"/>
      <c r="C111" s="8"/>
      <c r="D111" s="8"/>
      <c r="E111" s="8"/>
      <c r="F111" s="8"/>
      <c r="G111" s="8"/>
      <c r="H111" s="8"/>
      <c r="I111" s="8"/>
      <c r="J111" s="8"/>
      <c r="K111" s="8"/>
      <c r="L111" s="8"/>
      <c r="M111" s="8"/>
      <c r="N111" s="8"/>
    </row>
    <row r="112" spans="1:14">
      <c r="A112" s="8"/>
      <c r="B112" s="8"/>
      <c r="C112" s="8"/>
      <c r="D112" s="8"/>
      <c r="E112" s="8"/>
      <c r="F112" s="8"/>
      <c r="G112" s="8"/>
      <c r="H112" s="8"/>
      <c r="I112" s="8"/>
      <c r="J112" s="8"/>
      <c r="K112" s="8"/>
      <c r="L112" s="8"/>
      <c r="M112" s="8"/>
      <c r="N112" s="8"/>
    </row>
    <row r="113" spans="1:14">
      <c r="A113" s="8"/>
      <c r="B113" s="8"/>
      <c r="C113" s="8"/>
      <c r="D113" s="8"/>
      <c r="E113" s="8"/>
      <c r="F113" s="8"/>
      <c r="G113" s="8"/>
      <c r="H113" s="8"/>
      <c r="I113" s="8"/>
      <c r="J113" s="8"/>
      <c r="K113" s="8"/>
      <c r="L113" s="8"/>
      <c r="M113" s="8"/>
      <c r="N113" s="8"/>
    </row>
    <row r="114" spans="1:14">
      <c r="A114" s="8"/>
      <c r="B114" s="8"/>
      <c r="C114" s="8"/>
      <c r="D114" s="8"/>
      <c r="E114" s="8"/>
      <c r="F114" s="8"/>
      <c r="G114" s="8"/>
      <c r="H114" s="8"/>
      <c r="I114" s="8"/>
      <c r="J114" s="8"/>
      <c r="K114" s="8"/>
      <c r="L114" s="8"/>
      <c r="M114" s="8"/>
      <c r="N114" s="8"/>
    </row>
    <row r="115" spans="1:14">
      <c r="A115" s="8"/>
      <c r="B115" s="8"/>
      <c r="C115" s="8"/>
      <c r="D115" s="8"/>
      <c r="E115" s="8"/>
      <c r="F115" s="8"/>
      <c r="G115" s="8"/>
      <c r="H115" s="8"/>
      <c r="I115" s="8"/>
      <c r="J115" s="8"/>
      <c r="K115" s="8"/>
      <c r="L115" s="8"/>
      <c r="M115" s="8"/>
      <c r="N115" s="8"/>
    </row>
    <row r="116" spans="1:14">
      <c r="A116" s="8"/>
      <c r="B116" s="8"/>
      <c r="C116" s="8"/>
      <c r="D116" s="8"/>
      <c r="E116" s="8"/>
      <c r="F116" s="8"/>
      <c r="G116" s="8"/>
      <c r="H116" s="8"/>
      <c r="I116" s="8"/>
      <c r="J116" s="8"/>
      <c r="K116" s="8"/>
      <c r="L116" s="8"/>
      <c r="M116" s="8"/>
      <c r="N116" s="8"/>
    </row>
    <row r="117" spans="1:14">
      <c r="A117" s="8"/>
      <c r="B117" s="8"/>
      <c r="C117" s="8"/>
      <c r="D117" s="8"/>
      <c r="E117" s="8"/>
      <c r="F117" s="8"/>
      <c r="G117" s="8"/>
      <c r="H117" s="8"/>
      <c r="I117" s="8"/>
      <c r="J117" s="8"/>
      <c r="K117" s="8"/>
      <c r="L117" s="8"/>
      <c r="M117" s="8"/>
      <c r="N117" s="8"/>
    </row>
    <row r="118" spans="1:14">
      <c r="A118" s="8"/>
      <c r="B118" s="8"/>
      <c r="C118" s="8"/>
      <c r="D118" s="8"/>
      <c r="E118" s="8"/>
      <c r="F118" s="8"/>
      <c r="G118" s="8"/>
      <c r="H118" s="8"/>
      <c r="I118" s="8"/>
      <c r="J118" s="8"/>
      <c r="K118" s="8"/>
      <c r="L118" s="8"/>
      <c r="M118" s="8"/>
      <c r="N118" s="8"/>
    </row>
    <row r="119" spans="1:14">
      <c r="A119" s="8"/>
      <c r="B119" s="8"/>
      <c r="C119" s="8"/>
      <c r="D119" s="8"/>
      <c r="E119" s="8"/>
      <c r="F119" s="8"/>
      <c r="G119" s="8"/>
      <c r="H119" s="8"/>
      <c r="I119" s="8"/>
      <c r="J119" s="8"/>
      <c r="K119" s="8"/>
      <c r="L119" s="8"/>
      <c r="M119" s="8"/>
      <c r="N119" s="8"/>
    </row>
    <row r="120" spans="1:14">
      <c r="A120" s="8"/>
      <c r="B120" s="8"/>
      <c r="C120" s="8"/>
      <c r="D120" s="8"/>
      <c r="E120" s="8"/>
      <c r="F120" s="8"/>
      <c r="G120" s="8"/>
      <c r="H120" s="8"/>
      <c r="I120" s="8"/>
      <c r="J120" s="8"/>
      <c r="K120" s="8"/>
      <c r="L120" s="8"/>
      <c r="M120" s="8"/>
      <c r="N120" s="8"/>
    </row>
    <row r="121" spans="1:14">
      <c r="A121" s="8"/>
      <c r="B121" s="8"/>
      <c r="C121" s="8"/>
      <c r="D121" s="8"/>
      <c r="E121" s="8"/>
      <c r="F121" s="8"/>
      <c r="G121" s="8"/>
      <c r="H121" s="8"/>
      <c r="I121" s="8"/>
      <c r="J121" s="8"/>
      <c r="K121" s="8"/>
      <c r="L121" s="8"/>
      <c r="M121" s="8"/>
      <c r="N121" s="8"/>
    </row>
    <row r="122" spans="1:14">
      <c r="A122" s="8"/>
      <c r="B122" s="8"/>
      <c r="C122" s="8"/>
      <c r="D122" s="8"/>
      <c r="E122" s="8"/>
      <c r="F122" s="8"/>
      <c r="G122" s="8"/>
      <c r="H122" s="8"/>
      <c r="I122" s="8"/>
      <c r="J122" s="8"/>
      <c r="K122" s="8"/>
      <c r="L122" s="8"/>
      <c r="M122" s="8"/>
      <c r="N122" s="8"/>
    </row>
    <row r="123" spans="1:14">
      <c r="A123" s="8"/>
      <c r="B123" s="8"/>
      <c r="C123" s="8"/>
      <c r="D123" s="8"/>
      <c r="E123" s="8"/>
      <c r="F123" s="8"/>
      <c r="G123" s="8"/>
      <c r="H123" s="8"/>
      <c r="I123" s="8"/>
      <c r="J123" s="8"/>
      <c r="K123" s="8"/>
      <c r="L123" s="8"/>
      <c r="M123" s="8"/>
      <c r="N123" s="8"/>
    </row>
    <row r="124" spans="1:14">
      <c r="A124" s="8"/>
      <c r="B124" s="8"/>
      <c r="C124" s="8"/>
      <c r="D124" s="8"/>
      <c r="E124" s="8"/>
      <c r="F124" s="8"/>
      <c r="G124" s="8"/>
      <c r="H124" s="8"/>
      <c r="I124" s="8"/>
      <c r="J124" s="8"/>
      <c r="K124" s="8"/>
      <c r="L124" s="8"/>
      <c r="M124" s="8"/>
      <c r="N124" s="8"/>
    </row>
    <row r="125" spans="1:14">
      <c r="A125" s="8"/>
      <c r="B125" s="8"/>
      <c r="C125" s="8"/>
      <c r="D125" s="8"/>
      <c r="E125" s="8"/>
      <c r="F125" s="8"/>
      <c r="G125" s="8"/>
      <c r="H125" s="8"/>
      <c r="I125" s="8"/>
      <c r="J125" s="8"/>
      <c r="K125" s="8"/>
      <c r="L125" s="8"/>
      <c r="M125" s="8"/>
      <c r="N125" s="8"/>
    </row>
    <row r="126" spans="1:14">
      <c r="A126" s="8"/>
      <c r="B126" s="8"/>
      <c r="C126" s="8"/>
      <c r="D126" s="8"/>
      <c r="E126" s="8"/>
      <c r="F126" s="8"/>
      <c r="G126" s="8"/>
      <c r="H126" s="8"/>
      <c r="I126" s="8"/>
      <c r="J126" s="8"/>
      <c r="K126" s="8"/>
      <c r="L126" s="8"/>
      <c r="M126" s="8"/>
      <c r="N126" s="8"/>
    </row>
    <row r="127" spans="1:14">
      <c r="A127" s="8"/>
      <c r="B127" s="8"/>
      <c r="C127" s="8"/>
      <c r="D127" s="8"/>
      <c r="E127" s="8"/>
      <c r="F127" s="8"/>
      <c r="G127" s="8"/>
      <c r="H127" s="8"/>
      <c r="I127" s="8"/>
      <c r="J127" s="8"/>
      <c r="K127" s="8"/>
      <c r="L127" s="8"/>
      <c r="M127" s="8"/>
      <c r="N127" s="8"/>
    </row>
    <row r="128" spans="1:14">
      <c r="A128" s="8"/>
      <c r="B128" s="8"/>
      <c r="C128" s="8"/>
      <c r="D128" s="8"/>
      <c r="E128" s="8"/>
      <c r="F128" s="8"/>
      <c r="G128" s="8"/>
      <c r="H128" s="8"/>
      <c r="I128" s="8"/>
      <c r="J128" s="8"/>
      <c r="K128" s="8"/>
      <c r="L128" s="8"/>
      <c r="M128" s="8"/>
      <c r="N128" s="8"/>
    </row>
    <row r="129" spans="1:14">
      <c r="A129" s="8"/>
      <c r="B129" s="8"/>
      <c r="C129" s="8"/>
      <c r="D129" s="8"/>
      <c r="E129" s="8"/>
      <c r="F129" s="8"/>
      <c r="G129" s="8"/>
      <c r="H129" s="8"/>
      <c r="I129" s="8"/>
      <c r="J129" s="8"/>
      <c r="K129" s="8"/>
      <c r="L129" s="8"/>
      <c r="M129" s="8"/>
      <c r="N129" s="8"/>
    </row>
    <row r="130" spans="1:14">
      <c r="A130" s="8"/>
      <c r="B130" s="8"/>
      <c r="C130" s="8"/>
      <c r="D130" s="8"/>
      <c r="E130" s="8"/>
      <c r="F130" s="8"/>
      <c r="G130" s="8"/>
      <c r="H130" s="8"/>
      <c r="I130" s="8"/>
      <c r="J130" s="8"/>
      <c r="K130" s="8"/>
      <c r="L130" s="8"/>
      <c r="M130" s="8"/>
      <c r="N130" s="8"/>
    </row>
    <row r="131" spans="1:14">
      <c r="A131" s="8"/>
      <c r="B131" s="8"/>
      <c r="C131" s="8"/>
      <c r="D131" s="8"/>
      <c r="E131" s="8"/>
      <c r="F131" s="8"/>
      <c r="G131" s="8"/>
      <c r="H131" s="8"/>
      <c r="I131" s="8"/>
      <c r="J131" s="8"/>
      <c r="K131" s="8"/>
      <c r="L131" s="8"/>
      <c r="M131" s="8"/>
      <c r="N131" s="8"/>
    </row>
    <row r="132" spans="1:14">
      <c r="A132" s="8"/>
      <c r="B132" s="8"/>
      <c r="C132" s="8"/>
      <c r="D132" s="8"/>
      <c r="E132" s="8"/>
      <c r="F132" s="8"/>
      <c r="G132" s="8"/>
      <c r="H132" s="8"/>
      <c r="I132" s="8"/>
      <c r="J132" s="8"/>
      <c r="K132" s="8"/>
      <c r="L132" s="8"/>
      <c r="M132" s="8"/>
      <c r="N132" s="8"/>
    </row>
    <row r="133" spans="1:14">
      <c r="A133" s="8"/>
      <c r="B133" s="8"/>
      <c r="C133" s="8"/>
      <c r="D133" s="8"/>
      <c r="E133" s="8"/>
      <c r="F133" s="8"/>
      <c r="G133" s="8"/>
      <c r="H133" s="8"/>
      <c r="I133" s="8"/>
      <c r="J133" s="8"/>
      <c r="K133" s="8"/>
      <c r="L133" s="8"/>
      <c r="M133" s="8"/>
      <c r="N133" s="8"/>
    </row>
    <row r="134" spans="1:14">
      <c r="A134" s="8"/>
      <c r="B134" s="8"/>
      <c r="C134" s="8"/>
      <c r="D134" s="8"/>
      <c r="E134" s="8"/>
      <c r="F134" s="8"/>
      <c r="G134" s="8"/>
      <c r="H134" s="8"/>
      <c r="I134" s="8"/>
      <c r="J134" s="8"/>
      <c r="K134" s="8"/>
      <c r="L134" s="8"/>
      <c r="M134" s="8"/>
      <c r="N134" s="8"/>
    </row>
    <row r="135" spans="1:14">
      <c r="A135" s="8"/>
      <c r="B135" s="8"/>
      <c r="C135" s="8"/>
      <c r="D135" s="8"/>
      <c r="E135" s="8"/>
      <c r="F135" s="8"/>
      <c r="G135" s="8"/>
      <c r="H135" s="8"/>
      <c r="I135" s="8"/>
      <c r="J135" s="8"/>
      <c r="K135" s="8"/>
      <c r="L135" s="8"/>
      <c r="M135" s="8"/>
      <c r="N135" s="8"/>
    </row>
    <row r="136" spans="1:14">
      <c r="A136" s="8"/>
      <c r="B136" s="8"/>
      <c r="C136" s="8"/>
      <c r="D136" s="8"/>
      <c r="E136" s="8"/>
      <c r="F136" s="8"/>
      <c r="G136" s="8"/>
      <c r="H136" s="8"/>
      <c r="I136" s="8"/>
      <c r="J136" s="8"/>
      <c r="K136" s="8"/>
      <c r="L136" s="8"/>
      <c r="M136" s="8"/>
      <c r="N136" s="8"/>
    </row>
  </sheetData>
  <sheetProtection sheet="1" objects="1" scenarios="1"/>
  <mergeCells count="50">
    <mergeCell ref="A9:B11"/>
    <mergeCell ref="A7:B7"/>
    <mergeCell ref="A12:B18"/>
    <mergeCell ref="A8:B8"/>
    <mergeCell ref="A6:O6"/>
    <mergeCell ref="C7:O7"/>
    <mergeCell ref="C8:O8"/>
    <mergeCell ref="C12:O18"/>
    <mergeCell ref="C9:O11"/>
    <mergeCell ref="A3:N3"/>
    <mergeCell ref="A1:O1"/>
    <mergeCell ref="A2:O2"/>
    <mergeCell ref="A4:O4"/>
    <mergeCell ref="A5:O5"/>
    <mergeCell ref="A54:E60"/>
    <mergeCell ref="J37:O43"/>
    <mergeCell ref="J48:O53"/>
    <mergeCell ref="J54:O60"/>
    <mergeCell ref="A61:O63"/>
    <mergeCell ref="F37:I43"/>
    <mergeCell ref="F48:I53"/>
    <mergeCell ref="F54:I60"/>
    <mergeCell ref="A33:E36"/>
    <mergeCell ref="J33:O36"/>
    <mergeCell ref="F33:I36"/>
    <mergeCell ref="A37:E43"/>
    <mergeCell ref="A48:E53"/>
    <mergeCell ref="A19:B26"/>
    <mergeCell ref="C19:O26"/>
    <mergeCell ref="A27:O27"/>
    <mergeCell ref="A28:O28"/>
    <mergeCell ref="A29:E32"/>
    <mergeCell ref="F29:I32"/>
    <mergeCell ref="J29:O32"/>
    <mergeCell ref="I79:O85"/>
    <mergeCell ref="I86:O92"/>
    <mergeCell ref="A64:O65"/>
    <mergeCell ref="A66:O66"/>
    <mergeCell ref="A67:O67"/>
    <mergeCell ref="A68:O68"/>
    <mergeCell ref="A86:C92"/>
    <mergeCell ref="D86:H92"/>
    <mergeCell ref="I69:O71"/>
    <mergeCell ref="I72:O78"/>
    <mergeCell ref="A69:C71"/>
    <mergeCell ref="A72:C78"/>
    <mergeCell ref="A79:C85"/>
    <mergeCell ref="D69:H71"/>
    <mergeCell ref="D72:H78"/>
    <mergeCell ref="D79:H85"/>
  </mergeCells>
  <printOptions horizontalCentered="1"/>
  <pageMargins left="0.25" right="0.25" top="0.75" bottom="0.75" header="0.3" footer="0.3"/>
  <pageSetup scale="93" orientation="landscape" r:id="rId1"/>
  <rowBreaks count="2" manualBreakCount="2">
    <brk id="26" max="16383" man="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18" r:id="rId4" name="Check Box 22">
              <controlPr defaultSize="0" autoFill="0" autoLine="0" autoPict="0">
                <anchor moveWithCells="1">
                  <from>
                    <xdr:col>5</xdr:col>
                    <xdr:colOff>514350</xdr:colOff>
                    <xdr:row>33</xdr:row>
                    <xdr:rowOff>127000</xdr:rowOff>
                  </from>
                  <to>
                    <xdr:col>7</xdr:col>
                    <xdr:colOff>31750</xdr:colOff>
                    <xdr:row>34</xdr:row>
                    <xdr:rowOff>133350</xdr:rowOff>
                  </to>
                </anchor>
              </controlPr>
            </control>
          </mc:Choice>
        </mc:AlternateContent>
        <mc:AlternateContent xmlns:mc="http://schemas.openxmlformats.org/markup-compatibility/2006">
          <mc:Choice Requires="x14">
            <control shapeId="4119" r:id="rId5" name="Check Box 23">
              <controlPr defaultSize="0" autoFill="0" autoLine="0" autoPict="0">
                <anchor moveWithCells="1">
                  <from>
                    <xdr:col>7</xdr:col>
                    <xdr:colOff>107950</xdr:colOff>
                    <xdr:row>33</xdr:row>
                    <xdr:rowOff>107950</xdr:rowOff>
                  </from>
                  <to>
                    <xdr:col>8</xdr:col>
                    <xdr:colOff>400050</xdr:colOff>
                    <xdr:row>34</xdr:row>
                    <xdr:rowOff>127000</xdr:rowOff>
                  </to>
                </anchor>
              </controlPr>
            </control>
          </mc:Choice>
        </mc:AlternateContent>
        <mc:AlternateContent xmlns:mc="http://schemas.openxmlformats.org/markup-compatibility/2006">
          <mc:Choice Requires="x14">
            <control shapeId="4120" r:id="rId6" name="Check Box 24">
              <controlPr defaultSize="0" autoFill="0" autoLine="0" autoPict="0">
                <anchor moveWithCells="1">
                  <from>
                    <xdr:col>5</xdr:col>
                    <xdr:colOff>533400</xdr:colOff>
                    <xdr:row>38</xdr:row>
                    <xdr:rowOff>184150</xdr:rowOff>
                  </from>
                  <to>
                    <xdr:col>7</xdr:col>
                    <xdr:colOff>69850</xdr:colOff>
                    <xdr:row>39</xdr:row>
                    <xdr:rowOff>190500</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from>
                    <xdr:col>5</xdr:col>
                    <xdr:colOff>476250</xdr:colOff>
                    <xdr:row>49</xdr:row>
                    <xdr:rowOff>76200</xdr:rowOff>
                  </from>
                  <to>
                    <xdr:col>7</xdr:col>
                    <xdr:colOff>31750</xdr:colOff>
                    <xdr:row>50</xdr:row>
                    <xdr:rowOff>88900</xdr:rowOff>
                  </to>
                </anchor>
              </controlPr>
            </control>
          </mc:Choice>
        </mc:AlternateContent>
        <mc:AlternateContent xmlns:mc="http://schemas.openxmlformats.org/markup-compatibility/2006">
          <mc:Choice Requires="x14">
            <control shapeId="4122" r:id="rId8" name="Check Box 26">
              <controlPr defaultSize="0" autoFill="0" autoLine="0" autoPict="0">
                <anchor moveWithCells="1">
                  <from>
                    <xdr:col>5</xdr:col>
                    <xdr:colOff>469900</xdr:colOff>
                    <xdr:row>55</xdr:row>
                    <xdr:rowOff>0</xdr:rowOff>
                  </from>
                  <to>
                    <xdr:col>7</xdr:col>
                    <xdr:colOff>19050</xdr:colOff>
                    <xdr:row>56</xdr:row>
                    <xdr:rowOff>0</xdr:rowOff>
                  </to>
                </anchor>
              </controlPr>
            </control>
          </mc:Choice>
        </mc:AlternateContent>
        <mc:AlternateContent xmlns:mc="http://schemas.openxmlformats.org/markup-compatibility/2006">
          <mc:Choice Requires="x14">
            <control shapeId="4123" r:id="rId9" name="Check Box 27">
              <controlPr defaultSize="0" autoFill="0" autoLine="0" autoPict="0">
                <anchor moveWithCells="1">
                  <from>
                    <xdr:col>7</xdr:col>
                    <xdr:colOff>88900</xdr:colOff>
                    <xdr:row>38</xdr:row>
                    <xdr:rowOff>190500</xdr:rowOff>
                  </from>
                  <to>
                    <xdr:col>8</xdr:col>
                    <xdr:colOff>361950</xdr:colOff>
                    <xdr:row>40</xdr:row>
                    <xdr:rowOff>12700</xdr:rowOff>
                  </to>
                </anchor>
              </controlPr>
            </control>
          </mc:Choice>
        </mc:AlternateContent>
        <mc:AlternateContent xmlns:mc="http://schemas.openxmlformats.org/markup-compatibility/2006">
          <mc:Choice Requires="x14">
            <control shapeId="4124" r:id="rId10" name="Check Box 28">
              <controlPr defaultSize="0" autoFill="0" autoLine="0" autoPict="0">
                <anchor moveWithCells="1">
                  <from>
                    <xdr:col>7</xdr:col>
                    <xdr:colOff>95250</xdr:colOff>
                    <xdr:row>49</xdr:row>
                    <xdr:rowOff>50800</xdr:rowOff>
                  </from>
                  <to>
                    <xdr:col>8</xdr:col>
                    <xdr:colOff>374650</xdr:colOff>
                    <xdr:row>50</xdr:row>
                    <xdr:rowOff>69850</xdr:rowOff>
                  </to>
                </anchor>
              </controlPr>
            </control>
          </mc:Choice>
        </mc:AlternateContent>
        <mc:AlternateContent xmlns:mc="http://schemas.openxmlformats.org/markup-compatibility/2006">
          <mc:Choice Requires="x14">
            <control shapeId="4125" r:id="rId11" name="Check Box 29">
              <controlPr defaultSize="0" autoFill="0" autoLine="0" autoPict="0">
                <anchor moveWithCells="1">
                  <from>
                    <xdr:col>7</xdr:col>
                    <xdr:colOff>76200</xdr:colOff>
                    <xdr:row>54</xdr:row>
                    <xdr:rowOff>184150</xdr:rowOff>
                  </from>
                  <to>
                    <xdr:col>8</xdr:col>
                    <xdr:colOff>355600</xdr:colOff>
                    <xdr:row>55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9540-2CA9-4544-8D1C-8E61D06DA801}">
  <sheetPr codeName="Sheet1"/>
  <dimension ref="A1:O14"/>
  <sheetViews>
    <sheetView view="pageLayout" topLeftCell="A6" zoomScale="78" zoomScaleNormal="100" zoomScalePageLayoutView="78" workbookViewId="0">
      <selection activeCell="A3" sqref="A3:C3"/>
    </sheetView>
  </sheetViews>
  <sheetFormatPr defaultRowHeight="14.5"/>
  <sheetData>
    <row r="1" spans="1:15" ht="29.15" customHeight="1">
      <c r="A1" s="268" t="s">
        <v>182</v>
      </c>
      <c r="B1" s="268"/>
      <c r="C1" s="268"/>
      <c r="D1" s="268"/>
      <c r="E1" s="268"/>
      <c r="F1" s="268"/>
      <c r="G1" s="268"/>
      <c r="H1" s="268"/>
      <c r="I1" s="268"/>
      <c r="J1" s="268"/>
      <c r="K1" s="268"/>
      <c r="L1" s="268"/>
      <c r="M1" s="268"/>
      <c r="N1" s="268"/>
      <c r="O1" s="268"/>
    </row>
    <row r="2" spans="1:15" s="1" customFormat="1" ht="15.5">
      <c r="A2" s="107" t="s">
        <v>183</v>
      </c>
      <c r="B2" s="107"/>
      <c r="C2" s="107"/>
      <c r="D2" s="107"/>
      <c r="E2" s="107"/>
      <c r="F2" s="107"/>
      <c r="G2" s="107"/>
      <c r="H2" s="107"/>
      <c r="I2" s="107"/>
      <c r="J2" s="107"/>
      <c r="K2" s="107"/>
      <c r="L2" s="107"/>
      <c r="M2" s="107"/>
      <c r="N2" s="107"/>
      <c r="O2" s="107"/>
    </row>
    <row r="3" spans="1:15" s="1" customFormat="1" ht="58.5" customHeight="1">
      <c r="A3" s="109" t="s">
        <v>101</v>
      </c>
      <c r="B3" s="109"/>
      <c r="C3" s="109"/>
      <c r="D3" s="210" t="s">
        <v>102</v>
      </c>
      <c r="E3" s="210"/>
      <c r="F3" s="210"/>
      <c r="G3" s="210"/>
      <c r="H3" s="210"/>
      <c r="I3" s="210"/>
      <c r="J3" s="210"/>
      <c r="K3" s="210"/>
      <c r="L3" s="210"/>
      <c r="M3" s="210"/>
      <c r="N3" s="210"/>
      <c r="O3" s="210"/>
    </row>
    <row r="4" spans="1:15" s="1" customFormat="1" ht="25" customHeight="1">
      <c r="A4" s="267" t="s">
        <v>103</v>
      </c>
      <c r="B4" s="267"/>
      <c r="C4" s="267"/>
      <c r="D4" s="200" t="s">
        <v>234</v>
      </c>
      <c r="E4" s="200"/>
      <c r="F4" s="200"/>
      <c r="G4" s="200"/>
      <c r="H4" s="200"/>
      <c r="I4" s="200"/>
      <c r="J4" s="200"/>
      <c r="K4" s="200"/>
      <c r="L4" s="200"/>
      <c r="M4" s="200"/>
      <c r="N4" s="200"/>
      <c r="O4" s="200"/>
    </row>
    <row r="5" spans="1:15" s="1" customFormat="1" ht="64" customHeight="1">
      <c r="A5" s="267" t="s">
        <v>104</v>
      </c>
      <c r="B5" s="267"/>
      <c r="C5" s="267"/>
      <c r="D5" s="200"/>
      <c r="E5" s="200"/>
      <c r="F5" s="200"/>
      <c r="G5" s="200"/>
      <c r="H5" s="200"/>
      <c r="I5" s="200"/>
      <c r="J5" s="200"/>
      <c r="K5" s="200"/>
      <c r="L5" s="200"/>
      <c r="M5" s="200"/>
      <c r="N5" s="200"/>
      <c r="O5" s="200"/>
    </row>
    <row r="6" spans="1:15" s="1" customFormat="1" ht="43.5" customHeight="1">
      <c r="A6" s="269" t="s">
        <v>105</v>
      </c>
      <c r="B6" s="269"/>
      <c r="C6" s="269"/>
      <c r="D6" s="200"/>
      <c r="E6" s="200"/>
      <c r="F6" s="200"/>
      <c r="G6" s="200"/>
      <c r="H6" s="200"/>
      <c r="I6" s="200"/>
      <c r="J6" s="200"/>
      <c r="K6" s="200"/>
      <c r="L6" s="200"/>
      <c r="M6" s="200"/>
      <c r="N6" s="200"/>
      <c r="O6" s="200"/>
    </row>
    <row r="7" spans="1:15" s="1" customFormat="1" ht="41.5" customHeight="1">
      <c r="A7" s="267" t="s">
        <v>106</v>
      </c>
      <c r="B7" s="267"/>
      <c r="C7" s="267"/>
      <c r="D7" s="200"/>
      <c r="E7" s="200"/>
      <c r="F7" s="200"/>
      <c r="G7" s="200"/>
      <c r="H7" s="200"/>
      <c r="I7" s="200"/>
      <c r="J7" s="200"/>
      <c r="K7" s="200"/>
      <c r="L7" s="200"/>
      <c r="M7" s="200"/>
      <c r="N7" s="200"/>
      <c r="O7" s="200"/>
    </row>
    <row r="8" spans="1:15" s="1" customFormat="1" ht="15.5">
      <c r="A8" s="223"/>
      <c r="B8" s="223"/>
      <c r="C8" s="223"/>
      <c r="D8" s="223"/>
      <c r="E8" s="223"/>
      <c r="F8" s="223"/>
      <c r="G8" s="223"/>
      <c r="H8" s="223"/>
      <c r="I8" s="223"/>
      <c r="J8" s="223"/>
      <c r="K8" s="223"/>
      <c r="L8" s="223"/>
      <c r="M8" s="223"/>
      <c r="N8" s="223"/>
      <c r="O8" s="223"/>
    </row>
    <row r="9" spans="1:15" s="1" customFormat="1" ht="36" customHeight="1">
      <c r="A9" s="96" t="s">
        <v>184</v>
      </c>
      <c r="B9" s="96"/>
      <c r="C9" s="96"/>
      <c r="D9" s="96"/>
      <c r="E9" s="96"/>
      <c r="F9" s="96"/>
      <c r="G9" s="96"/>
      <c r="H9" s="96"/>
      <c r="I9" s="96"/>
      <c r="J9" s="96"/>
      <c r="K9" s="96"/>
      <c r="L9" s="96"/>
      <c r="M9" s="96"/>
      <c r="N9" s="96"/>
      <c r="O9" s="96"/>
    </row>
    <row r="10" spans="1:15" s="1" customFormat="1" ht="36" customHeight="1">
      <c r="A10" s="267" t="s">
        <v>107</v>
      </c>
      <c r="B10" s="267"/>
      <c r="C10" s="267"/>
      <c r="D10" s="267"/>
      <c r="E10" s="267"/>
      <c r="F10" s="267"/>
      <c r="G10" s="267"/>
      <c r="H10" s="267"/>
      <c r="I10" s="267"/>
      <c r="J10" s="267"/>
      <c r="K10" s="267"/>
      <c r="L10" s="267"/>
      <c r="M10" s="267"/>
      <c r="N10" s="267"/>
      <c r="O10" s="267"/>
    </row>
    <row r="11" spans="1:15" s="1" customFormat="1" ht="28.5" customHeight="1">
      <c r="A11" s="267" t="s">
        <v>108</v>
      </c>
      <c r="B11" s="267"/>
      <c r="C11" s="267"/>
      <c r="D11" s="267"/>
      <c r="E11" s="267"/>
      <c r="F11" s="267"/>
      <c r="G11" s="267"/>
      <c r="H11" s="267"/>
      <c r="I11" s="267"/>
      <c r="J11" s="267"/>
      <c r="K11" s="267"/>
      <c r="L11" s="267"/>
      <c r="M11" s="267"/>
      <c r="N11" s="267"/>
      <c r="O11" s="267"/>
    </row>
    <row r="12" spans="1:15" s="1" customFormat="1" ht="42" customHeight="1">
      <c r="A12" s="267" t="s">
        <v>109</v>
      </c>
      <c r="B12" s="267"/>
      <c r="C12" s="267"/>
      <c r="D12" s="267"/>
      <c r="E12" s="267"/>
      <c r="F12" s="267"/>
      <c r="G12" s="267"/>
      <c r="H12" s="267"/>
      <c r="I12" s="267"/>
      <c r="J12" s="267"/>
      <c r="K12" s="267"/>
      <c r="L12" s="267"/>
      <c r="M12" s="267"/>
      <c r="N12" s="267"/>
      <c r="O12" s="267"/>
    </row>
    <row r="13" spans="1:15" s="1" customFormat="1" ht="36" customHeight="1">
      <c r="A13" s="186" t="s">
        <v>235</v>
      </c>
      <c r="B13" s="186"/>
      <c r="C13" s="186"/>
      <c r="D13" s="186"/>
      <c r="E13" s="186"/>
      <c r="F13" s="186"/>
      <c r="G13" s="186"/>
      <c r="H13" s="186"/>
      <c r="I13" s="186"/>
      <c r="J13" s="186"/>
      <c r="K13" s="186"/>
      <c r="L13" s="186"/>
      <c r="M13" s="186"/>
      <c r="N13" s="186"/>
      <c r="O13" s="186"/>
    </row>
    <row r="14" spans="1:15" ht="15.5">
      <c r="A14" s="3"/>
    </row>
  </sheetData>
  <sheetProtection algorithmName="SHA-512" hashValue="1lxDXpZOJz3xKSPneK6bLHORPJWHTyND0qnN4UHE88zTWzfPP+VQMFpP+di+X0wzgGUQ21jvLojx7FTONHnICA==" saltValue="lixA9TQH5lN4VqidfkIPCA==" spinCount="100000" sheet="1" objects="1" scenarios="1"/>
  <mergeCells count="15">
    <mergeCell ref="A1:O1"/>
    <mergeCell ref="A2:O2"/>
    <mergeCell ref="D3:O3"/>
    <mergeCell ref="A7:C7"/>
    <mergeCell ref="A3:C3"/>
    <mergeCell ref="A4:C4"/>
    <mergeCell ref="A5:C5"/>
    <mergeCell ref="A6:C6"/>
    <mergeCell ref="A11:O11"/>
    <mergeCell ref="A12:O12"/>
    <mergeCell ref="A13:O13"/>
    <mergeCell ref="D4:O7"/>
    <mergeCell ref="A9:O9"/>
    <mergeCell ref="A10:O10"/>
    <mergeCell ref="A8:O8"/>
  </mergeCells>
  <hyperlinks>
    <hyperlink ref="A6" r:id="rId1" location="/category/26" display="https://fl-pda.org/ - /category/26" xr:uid="{1535F4CE-8A16-434D-938B-F6C2A3435B6C}"/>
  </hyperlinks>
  <printOptions horizontalCentered="1"/>
  <pageMargins left="0.25" right="0.25"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9218" r:id="rId5" name="Check Box 2">
              <controlPr defaultSize="0" autoFill="0" autoLine="0" autoPict="0">
                <anchor moveWithCells="1">
                  <from>
                    <xdr:col>1</xdr:col>
                    <xdr:colOff>165100</xdr:colOff>
                    <xdr:row>3</xdr:row>
                    <xdr:rowOff>57150</xdr:rowOff>
                  </from>
                  <to>
                    <xdr:col>2</xdr:col>
                    <xdr:colOff>266700</xdr:colOff>
                    <xdr:row>3</xdr:row>
                    <xdr:rowOff>247650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146050</xdr:colOff>
                    <xdr:row>4</xdr:row>
                    <xdr:rowOff>495300</xdr:rowOff>
                  </from>
                  <to>
                    <xdr:col>3</xdr:col>
                    <xdr:colOff>298450</xdr:colOff>
                    <xdr:row>4</xdr:row>
                    <xdr:rowOff>704850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2</xdr:col>
                    <xdr:colOff>476250</xdr:colOff>
                    <xdr:row>9</xdr:row>
                    <xdr:rowOff>38100</xdr:rowOff>
                  </from>
                  <to>
                    <xdr:col>4</xdr:col>
                    <xdr:colOff>171450</xdr:colOff>
                    <xdr:row>9</xdr:row>
                    <xdr:rowOff>412750</xdr:rowOff>
                  </to>
                </anchor>
              </controlPr>
            </control>
          </mc:Choice>
        </mc:AlternateContent>
        <mc:AlternateContent xmlns:mc="http://schemas.openxmlformats.org/markup-compatibility/2006">
          <mc:Choice Requires="x14">
            <control shapeId="9226" r:id="rId8" name="Check Box 10">
              <controlPr defaultSize="0" autoFill="0" autoLine="0" autoPict="0">
                <anchor moveWithCells="1">
                  <from>
                    <xdr:col>6</xdr:col>
                    <xdr:colOff>374650</xdr:colOff>
                    <xdr:row>10</xdr:row>
                    <xdr:rowOff>69850</xdr:rowOff>
                  </from>
                  <to>
                    <xdr:col>7</xdr:col>
                    <xdr:colOff>514350</xdr:colOff>
                    <xdr:row>10</xdr:row>
                    <xdr:rowOff>279400</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4</xdr:col>
                    <xdr:colOff>304800</xdr:colOff>
                    <xdr:row>11</xdr:row>
                    <xdr:rowOff>133350</xdr:rowOff>
                  </from>
                  <to>
                    <xdr:col>5</xdr:col>
                    <xdr:colOff>590550</xdr:colOff>
                    <xdr:row>11</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15CB-FBC1-4742-BB66-93DB855625BE}">
  <sheetPr codeName="Sheet4"/>
  <dimension ref="A1:N95"/>
  <sheetViews>
    <sheetView tabSelected="1" showWhiteSpace="0" view="pageLayout" zoomScale="122" zoomScaleNormal="100" zoomScaleSheetLayoutView="130" zoomScalePageLayoutView="122" workbookViewId="0">
      <selection activeCell="A8" sqref="A8:N8"/>
    </sheetView>
  </sheetViews>
  <sheetFormatPr defaultRowHeight="14.5"/>
  <cols>
    <col min="6" max="8" width="9.1796875" customWidth="1"/>
    <col min="9" max="9" width="8.81640625" customWidth="1"/>
    <col min="10" max="10" width="9.26953125" customWidth="1"/>
    <col min="11" max="11" width="9.453125" customWidth="1"/>
    <col min="12" max="14" width="9.1796875" customWidth="1"/>
    <col min="15" max="15" width="12.1796875" customWidth="1"/>
  </cols>
  <sheetData>
    <row r="1" spans="1:14" ht="15.75" customHeight="1">
      <c r="A1" s="62" t="s">
        <v>186</v>
      </c>
      <c r="B1" s="63"/>
      <c r="C1" s="63"/>
      <c r="D1" s="63"/>
      <c r="E1" s="63"/>
      <c r="F1" s="63"/>
      <c r="G1" s="63"/>
      <c r="H1" s="63"/>
      <c r="I1" s="63"/>
      <c r="J1" s="63"/>
      <c r="K1" s="63"/>
      <c r="L1" s="63"/>
      <c r="M1" s="63"/>
      <c r="N1" s="64"/>
    </row>
    <row r="2" spans="1:14" ht="15" customHeight="1">
      <c r="A2" s="65"/>
      <c r="B2" s="66"/>
      <c r="C2" s="66"/>
      <c r="D2" s="66"/>
      <c r="E2" s="66"/>
      <c r="F2" s="66"/>
      <c r="G2" s="66"/>
      <c r="H2" s="66"/>
      <c r="I2" s="66"/>
      <c r="J2" s="66"/>
      <c r="K2" s="66"/>
      <c r="L2" s="66"/>
      <c r="M2" s="66"/>
      <c r="N2" s="67"/>
    </row>
    <row r="3" spans="1:14" s="1" customFormat="1" ht="113.5" customHeight="1">
      <c r="A3" s="199" t="s">
        <v>187</v>
      </c>
      <c r="B3" s="199"/>
      <c r="C3" s="199"/>
      <c r="D3" s="199"/>
      <c r="E3" s="199"/>
      <c r="F3" s="199"/>
      <c r="G3" s="199"/>
      <c r="H3" s="199"/>
      <c r="I3" s="199"/>
      <c r="J3" s="199"/>
      <c r="K3" s="199"/>
      <c r="L3" s="199"/>
      <c r="M3" s="199"/>
      <c r="N3" s="199"/>
    </row>
    <row r="4" spans="1:14" s="1" customFormat="1" ht="15.5">
      <c r="A4" s="278"/>
      <c r="B4" s="278"/>
      <c r="C4" s="278"/>
      <c r="D4" s="278"/>
      <c r="E4" s="278"/>
      <c r="F4" s="278"/>
      <c r="G4" s="278"/>
      <c r="H4" s="278"/>
      <c r="I4" s="278"/>
      <c r="J4" s="278"/>
      <c r="K4" s="278"/>
      <c r="L4" s="278"/>
      <c r="M4" s="278"/>
      <c r="N4" s="278"/>
    </row>
    <row r="5" spans="1:14" s="1" customFormat="1" ht="27.65" customHeight="1">
      <c r="A5" s="274" t="s">
        <v>110</v>
      </c>
      <c r="B5" s="274"/>
      <c r="C5" s="274"/>
      <c r="D5" s="274"/>
      <c r="E5" s="274"/>
      <c r="F5" s="274"/>
      <c r="G5" s="274"/>
      <c r="H5" s="274"/>
      <c r="I5" s="274"/>
      <c r="J5" s="274"/>
      <c r="K5" s="274"/>
      <c r="L5" s="274"/>
      <c r="M5" s="274"/>
      <c r="N5" s="274"/>
    </row>
    <row r="6" spans="1:14" s="1" customFormat="1" ht="25" customHeight="1">
      <c r="A6" s="279" t="s">
        <v>284</v>
      </c>
      <c r="B6" s="279"/>
      <c r="C6" s="279"/>
      <c r="D6" s="279"/>
      <c r="E6" s="279"/>
      <c r="F6" s="279"/>
      <c r="G6" s="279"/>
      <c r="H6" s="279"/>
      <c r="I6" s="279"/>
      <c r="J6" s="279"/>
      <c r="K6" s="279"/>
      <c r="L6" s="279"/>
      <c r="M6" s="279"/>
      <c r="N6" s="279"/>
    </row>
    <row r="7" spans="1:14" s="1" customFormat="1" ht="25" customHeight="1">
      <c r="A7" s="283" t="s">
        <v>285</v>
      </c>
      <c r="B7" s="284"/>
      <c r="C7" s="284"/>
      <c r="D7" s="284"/>
      <c r="E7" s="284"/>
      <c r="F7" s="284"/>
      <c r="G7" s="284"/>
      <c r="H7" s="284"/>
      <c r="I7" s="284"/>
      <c r="J7" s="284"/>
      <c r="K7" s="284"/>
      <c r="L7" s="284"/>
      <c r="M7" s="284"/>
      <c r="N7" s="285"/>
    </row>
    <row r="8" spans="1:14" s="1" customFormat="1" ht="25" customHeight="1">
      <c r="A8" s="279" t="s">
        <v>286</v>
      </c>
      <c r="B8" s="279"/>
      <c r="C8" s="279"/>
      <c r="D8" s="279"/>
      <c r="E8" s="279"/>
      <c r="F8" s="279"/>
      <c r="G8" s="279"/>
      <c r="H8" s="279"/>
      <c r="I8" s="279"/>
      <c r="J8" s="279"/>
      <c r="K8" s="279"/>
      <c r="L8" s="279"/>
      <c r="M8" s="279"/>
      <c r="N8" s="279"/>
    </row>
    <row r="9" spans="1:14" s="1" customFormat="1" ht="25" customHeight="1">
      <c r="A9" s="279"/>
      <c r="B9" s="279"/>
      <c r="C9" s="279"/>
      <c r="D9" s="279"/>
      <c r="E9" s="279"/>
      <c r="F9" s="279"/>
      <c r="G9" s="279"/>
      <c r="H9" s="279"/>
      <c r="I9" s="279"/>
      <c r="J9" s="279"/>
      <c r="K9" s="279"/>
      <c r="L9" s="279"/>
      <c r="M9" s="279"/>
      <c r="N9" s="279"/>
    </row>
    <row r="10" spans="1:14" s="1" customFormat="1" ht="25" customHeight="1">
      <c r="A10" s="279"/>
      <c r="B10" s="279"/>
      <c r="C10" s="279"/>
      <c r="D10" s="279"/>
      <c r="E10" s="279"/>
      <c r="F10" s="279"/>
      <c r="G10" s="279"/>
      <c r="H10" s="279"/>
      <c r="I10" s="279"/>
      <c r="J10" s="279"/>
      <c r="K10" s="279"/>
      <c r="L10" s="279"/>
      <c r="M10" s="279"/>
      <c r="N10" s="279"/>
    </row>
    <row r="11" spans="1:14" s="1" customFormat="1" ht="25" customHeight="1">
      <c r="A11" s="281"/>
      <c r="B11" s="281"/>
      <c r="C11" s="281"/>
      <c r="D11" s="281"/>
      <c r="E11" s="281"/>
      <c r="F11" s="281"/>
      <c r="G11" s="281"/>
      <c r="H11" s="281"/>
      <c r="I11" s="281"/>
      <c r="J11" s="281"/>
      <c r="K11" s="281"/>
      <c r="L11" s="281"/>
      <c r="M11" s="281"/>
      <c r="N11" s="281"/>
    </row>
    <row r="12" spans="1:14" s="1" customFormat="1" ht="25.5" customHeight="1">
      <c r="A12" s="282" t="s">
        <v>111</v>
      </c>
      <c r="B12" s="282"/>
      <c r="C12" s="282"/>
      <c r="D12" s="282"/>
      <c r="E12" s="274"/>
      <c r="F12" s="274"/>
      <c r="G12" s="274"/>
      <c r="H12" s="274"/>
      <c r="I12" s="274"/>
      <c r="J12" s="274"/>
      <c r="K12" s="274"/>
      <c r="L12" s="274"/>
      <c r="M12" s="274"/>
      <c r="N12" s="274"/>
    </row>
    <row r="13" spans="1:14" s="1" customFormat="1" ht="26.25" customHeight="1">
      <c r="A13" s="207"/>
      <c r="B13" s="208"/>
      <c r="C13" s="208"/>
      <c r="D13" s="208"/>
      <c r="E13" s="276" t="s">
        <v>112</v>
      </c>
      <c r="F13" s="275"/>
      <c r="G13" s="275" t="s">
        <v>113</v>
      </c>
      <c r="H13" s="275"/>
      <c r="I13" s="275" t="s">
        <v>114</v>
      </c>
      <c r="J13" s="275"/>
      <c r="K13" s="280" t="s">
        <v>115</v>
      </c>
      <c r="L13" s="280"/>
      <c r="M13" s="280" t="s">
        <v>116</v>
      </c>
      <c r="N13" s="280"/>
    </row>
    <row r="14" spans="1:14" s="1" customFormat="1" ht="50.15" customHeight="1">
      <c r="A14" s="274" t="s">
        <v>117</v>
      </c>
      <c r="B14" s="274"/>
      <c r="C14" s="274"/>
      <c r="D14" s="274"/>
      <c r="E14" s="273">
        <v>45159</v>
      </c>
      <c r="F14" s="273"/>
      <c r="G14" s="273">
        <v>45159</v>
      </c>
      <c r="H14" s="273"/>
      <c r="I14" s="273">
        <v>45159</v>
      </c>
      <c r="J14" s="273"/>
      <c r="K14" s="270">
        <v>45159</v>
      </c>
      <c r="L14" s="271"/>
      <c r="M14" s="272"/>
      <c r="N14" s="272"/>
    </row>
    <row r="15" spans="1:14" s="1" customFormat="1" ht="50.15" customHeight="1">
      <c r="A15" s="274" t="s">
        <v>118</v>
      </c>
      <c r="B15" s="274"/>
      <c r="C15" s="274"/>
      <c r="D15" s="274"/>
      <c r="E15" s="273">
        <v>45299</v>
      </c>
      <c r="F15" s="273"/>
      <c r="G15" s="273">
        <v>45299</v>
      </c>
      <c r="H15" s="273"/>
      <c r="I15" s="273">
        <v>45299</v>
      </c>
      <c r="J15" s="273"/>
      <c r="K15" s="270">
        <v>45299</v>
      </c>
      <c r="L15" s="271"/>
      <c r="M15" s="272"/>
      <c r="N15" s="272"/>
    </row>
    <row r="16" spans="1:14" s="1" customFormat="1" ht="50.15" customHeight="1">
      <c r="A16" s="274" t="s">
        <v>119</v>
      </c>
      <c r="B16" s="274"/>
      <c r="C16" s="274"/>
      <c r="D16" s="274"/>
      <c r="E16" s="273">
        <v>45383</v>
      </c>
      <c r="F16" s="273"/>
      <c r="G16" s="273">
        <v>45383</v>
      </c>
      <c r="H16" s="273"/>
      <c r="I16" s="273">
        <v>45383</v>
      </c>
      <c r="J16" s="273"/>
      <c r="K16" s="270">
        <v>45383</v>
      </c>
      <c r="L16" s="271"/>
      <c r="M16" s="272"/>
      <c r="N16" s="272"/>
    </row>
    <row r="17" spans="1:14" s="1" customFormat="1" ht="15.5">
      <c r="A17" s="277"/>
      <c r="B17" s="277"/>
      <c r="C17" s="277"/>
      <c r="D17" s="277"/>
      <c r="E17" s="277"/>
      <c r="F17" s="277"/>
      <c r="G17" s="277"/>
      <c r="H17" s="277"/>
      <c r="I17" s="277"/>
      <c r="J17" s="277"/>
      <c r="K17" s="277"/>
      <c r="L17" s="277"/>
      <c r="M17" s="277"/>
      <c r="N17" s="277"/>
    </row>
    <row r="18" spans="1:14" s="1" customFormat="1" ht="30.65" customHeight="1">
      <c r="A18" s="274" t="s">
        <v>120</v>
      </c>
      <c r="B18" s="274"/>
      <c r="C18" s="274"/>
      <c r="D18" s="274"/>
      <c r="E18" s="274"/>
      <c r="F18" s="274"/>
      <c r="G18" s="274"/>
      <c r="H18" s="274"/>
      <c r="I18" s="274"/>
      <c r="J18" s="274"/>
      <c r="K18" s="274"/>
      <c r="L18" s="274"/>
      <c r="M18" s="274"/>
      <c r="N18" s="274"/>
    </row>
    <row r="19" spans="1:14" s="1" customFormat="1" ht="22.5" customHeight="1">
      <c r="A19" s="282" t="s">
        <v>111</v>
      </c>
      <c r="B19" s="282"/>
      <c r="C19" s="282"/>
      <c r="D19" s="282"/>
      <c r="E19" s="274"/>
      <c r="F19" s="274"/>
      <c r="G19" s="274"/>
      <c r="H19" s="274"/>
      <c r="I19" s="274"/>
      <c r="J19" s="274"/>
      <c r="K19" s="274"/>
      <c r="L19" s="274"/>
      <c r="M19" s="274"/>
      <c r="N19" s="274"/>
    </row>
    <row r="20" spans="1:14" s="1" customFormat="1" ht="25" customHeight="1">
      <c r="A20" s="204"/>
      <c r="B20" s="205"/>
      <c r="C20" s="205"/>
      <c r="D20" s="205"/>
      <c r="E20" s="276" t="s">
        <v>121</v>
      </c>
      <c r="F20" s="275"/>
      <c r="G20" s="275" t="s">
        <v>122</v>
      </c>
      <c r="H20" s="275"/>
      <c r="I20" s="275" t="s">
        <v>123</v>
      </c>
      <c r="J20" s="275"/>
      <c r="K20" s="280" t="s">
        <v>124</v>
      </c>
      <c r="L20" s="280"/>
      <c r="M20" s="280" t="s">
        <v>125</v>
      </c>
      <c r="N20" s="280"/>
    </row>
    <row r="21" spans="1:14" s="1" customFormat="1" ht="50.15" customHeight="1">
      <c r="A21" s="274" t="s">
        <v>117</v>
      </c>
      <c r="B21" s="274"/>
      <c r="C21" s="274"/>
      <c r="D21" s="274"/>
      <c r="E21" s="273">
        <v>45159</v>
      </c>
      <c r="F21" s="273"/>
      <c r="G21" s="273">
        <v>45159</v>
      </c>
      <c r="H21" s="273"/>
      <c r="I21" s="273">
        <v>45159</v>
      </c>
      <c r="J21" s="273"/>
      <c r="K21" s="270">
        <v>45159</v>
      </c>
      <c r="L21" s="271"/>
      <c r="M21" s="272"/>
      <c r="N21" s="272"/>
    </row>
    <row r="22" spans="1:14" s="1" customFormat="1" ht="50.15" customHeight="1">
      <c r="A22" s="274" t="s">
        <v>118</v>
      </c>
      <c r="B22" s="274"/>
      <c r="C22" s="274"/>
      <c r="D22" s="274"/>
      <c r="E22" s="273">
        <v>45299</v>
      </c>
      <c r="F22" s="273"/>
      <c r="G22" s="273">
        <v>45299</v>
      </c>
      <c r="H22" s="273"/>
      <c r="I22" s="273">
        <v>45299</v>
      </c>
      <c r="J22" s="273"/>
      <c r="K22" s="270">
        <v>45299</v>
      </c>
      <c r="L22" s="271"/>
      <c r="M22" s="272"/>
      <c r="N22" s="272"/>
    </row>
    <row r="23" spans="1:14" s="1" customFormat="1" ht="50.15" customHeight="1">
      <c r="A23" s="274" t="s">
        <v>119</v>
      </c>
      <c r="B23" s="274"/>
      <c r="C23" s="274"/>
      <c r="D23" s="274"/>
      <c r="E23" s="273">
        <v>45383</v>
      </c>
      <c r="F23" s="273"/>
      <c r="G23" s="273">
        <v>45383</v>
      </c>
      <c r="H23" s="273"/>
      <c r="I23" s="273">
        <v>45383</v>
      </c>
      <c r="J23" s="273"/>
      <c r="K23" s="270">
        <v>45383</v>
      </c>
      <c r="L23" s="271"/>
      <c r="M23" s="272"/>
      <c r="N23" s="272"/>
    </row>
    <row r="24" spans="1:14" s="1" customFormat="1" ht="15.5"/>
    <row r="25" spans="1:14" s="1" customFormat="1" ht="15.5"/>
    <row r="26" spans="1:14" s="1" customFormat="1" ht="15.5"/>
    <row r="27" spans="1:14" s="1" customFormat="1" ht="15.5"/>
    <row r="28" spans="1:14" s="1" customFormat="1" ht="15.5"/>
    <row r="29" spans="1:14" s="1" customFormat="1" ht="15.5"/>
    <row r="30" spans="1:14" s="1" customFormat="1" ht="15.5"/>
    <row r="31" spans="1:14" s="1" customFormat="1" ht="15.5"/>
    <row r="32" spans="1:14" s="1" customFormat="1" ht="15.5"/>
    <row r="33" s="1" customFormat="1" ht="15.5"/>
    <row r="34" s="1" customFormat="1" ht="15.5"/>
    <row r="35" s="1" customFormat="1" ht="15.5"/>
    <row r="36" s="1" customFormat="1" ht="15.5"/>
    <row r="37" s="1" customFormat="1" ht="15.5"/>
    <row r="38" s="1" customFormat="1" ht="15.5"/>
    <row r="39" s="1" customFormat="1" ht="15.5"/>
    <row r="40" s="1" customFormat="1" ht="15.5"/>
    <row r="41" s="1" customFormat="1" ht="15.5"/>
    <row r="42" s="1" customFormat="1" ht="15.5"/>
    <row r="43" s="1" customFormat="1" ht="15.5"/>
    <row r="44" s="1" customFormat="1" ht="15.5"/>
    <row r="45" s="1" customFormat="1" ht="15.5"/>
    <row r="46" s="1" customFormat="1" ht="15.5"/>
    <row r="47" s="1" customFormat="1" ht="15.5"/>
    <row r="48" s="1" customFormat="1" ht="15.5"/>
    <row r="49" s="1" customFormat="1" ht="15.5"/>
    <row r="50" s="1" customFormat="1" ht="15.5"/>
    <row r="51" s="1" customFormat="1" ht="15.5"/>
    <row r="52" s="1" customFormat="1" ht="15.5"/>
    <row r="53" s="1" customFormat="1" ht="15.5"/>
    <row r="54" s="1" customFormat="1" ht="15.5"/>
    <row r="55" s="1" customFormat="1" ht="15.5"/>
    <row r="56" s="1" customFormat="1" ht="15.5"/>
    <row r="57" s="1" customFormat="1" ht="15.5"/>
    <row r="58" s="1" customFormat="1" ht="15.5"/>
    <row r="59" s="1" customFormat="1" ht="15.5"/>
    <row r="60" s="1" customFormat="1" ht="15.5"/>
    <row r="61" s="1" customFormat="1" ht="15.5"/>
    <row r="62" s="1" customFormat="1" ht="15.5"/>
    <row r="63" s="1" customFormat="1" ht="15.5"/>
    <row r="64" s="1" customFormat="1" ht="15.5"/>
    <row r="65" s="1" customFormat="1" ht="15.5"/>
    <row r="66" s="1" customFormat="1" ht="15.5"/>
    <row r="67" s="1" customFormat="1" ht="15.5"/>
    <row r="68" s="1" customFormat="1" ht="15.5"/>
    <row r="69" s="1" customFormat="1" ht="15.5"/>
    <row r="70" s="1" customFormat="1" ht="15.5"/>
    <row r="71" s="1" customFormat="1" ht="15.5"/>
    <row r="72" s="1" customFormat="1" ht="15.5"/>
    <row r="73" s="1" customFormat="1" ht="15.5"/>
    <row r="74" s="1" customFormat="1" ht="15.5"/>
    <row r="75" s="1" customFormat="1" ht="15.5"/>
    <row r="76" s="1" customFormat="1" ht="15.5"/>
    <row r="77" s="1" customFormat="1" ht="15.5"/>
    <row r="78" s="1" customFormat="1" ht="15.5"/>
    <row r="79" s="1" customFormat="1" ht="15.5"/>
    <row r="80" s="1" customFormat="1" ht="15.5"/>
    <row r="81" s="1" customFormat="1" ht="15.5"/>
    <row r="82" s="1" customFormat="1" ht="15.5"/>
    <row r="83" s="1" customFormat="1" ht="15.5"/>
    <row r="84" s="1" customFormat="1" ht="15.5"/>
    <row r="85" s="1" customFormat="1" ht="15.5"/>
    <row r="86" s="1" customFormat="1" ht="15.5"/>
    <row r="87" s="1" customFormat="1" ht="15.5"/>
    <row r="88" s="1" customFormat="1" ht="15.5"/>
    <row r="89" s="1" customFormat="1" ht="15.5"/>
    <row r="90" s="1" customFormat="1" ht="15.5"/>
    <row r="91" s="1" customFormat="1" ht="15.5"/>
    <row r="92" s="1" customFormat="1" ht="15.5"/>
    <row r="93" s="1" customFormat="1" ht="15.5"/>
    <row r="94" s="1" customFormat="1" ht="15.5"/>
    <row r="95" s="1" customFormat="1" ht="15.5"/>
  </sheetData>
  <sheetProtection algorithmName="SHA-512" hashValue="6ly/X/nPctUNMK9377lGB+oS0TQ3dVdBaYe/GGpUNm00poywBnQz/di0+dvFINQIc6zgsy5PvphB2e+XlH5NMw==" saltValue="ycOtVmD5LzYDCgWKZqccag==" spinCount="100000" sheet="1" objects="1" scenarios="1"/>
  <mergeCells count="62">
    <mergeCell ref="A19:N19"/>
    <mergeCell ref="M20:N20"/>
    <mergeCell ref="K20:L20"/>
    <mergeCell ref="I13:J13"/>
    <mergeCell ref="G13:H13"/>
    <mergeCell ref="G14:H14"/>
    <mergeCell ref="I14:J14"/>
    <mergeCell ref="K14:L14"/>
    <mergeCell ref="A14:D14"/>
    <mergeCell ref="A15:D15"/>
    <mergeCell ref="A16:D16"/>
    <mergeCell ref="E14:F14"/>
    <mergeCell ref="E15:F15"/>
    <mergeCell ref="E16:F16"/>
    <mergeCell ref="M14:N14"/>
    <mergeCell ref="M15:N15"/>
    <mergeCell ref="A3:N3"/>
    <mergeCell ref="A5:N5"/>
    <mergeCell ref="A4:N4"/>
    <mergeCell ref="A6:N6"/>
    <mergeCell ref="M13:N13"/>
    <mergeCell ref="K13:L13"/>
    <mergeCell ref="A8:N8"/>
    <mergeCell ref="A9:N9"/>
    <mergeCell ref="A10:N10"/>
    <mergeCell ref="A11:N11"/>
    <mergeCell ref="A12:N12"/>
    <mergeCell ref="E13:F13"/>
    <mergeCell ref="A13:D13"/>
    <mergeCell ref="A7:N7"/>
    <mergeCell ref="M16:N16"/>
    <mergeCell ref="A17:N17"/>
    <mergeCell ref="A18:N18"/>
    <mergeCell ref="G15:H15"/>
    <mergeCell ref="G16:H16"/>
    <mergeCell ref="I15:J15"/>
    <mergeCell ref="I16:J16"/>
    <mergeCell ref="K15:L15"/>
    <mergeCell ref="K16:L16"/>
    <mergeCell ref="E23:F23"/>
    <mergeCell ref="I20:J20"/>
    <mergeCell ref="G20:H20"/>
    <mergeCell ref="E20:F20"/>
    <mergeCell ref="A20:D20"/>
    <mergeCell ref="A21:D21"/>
    <mergeCell ref="G21:H21"/>
    <mergeCell ref="A1:N2"/>
    <mergeCell ref="K21:L21"/>
    <mergeCell ref="K22:L22"/>
    <mergeCell ref="K23:L23"/>
    <mergeCell ref="M21:N21"/>
    <mergeCell ref="M22:N22"/>
    <mergeCell ref="M23:N23"/>
    <mergeCell ref="G22:H22"/>
    <mergeCell ref="G23:H23"/>
    <mergeCell ref="I21:J21"/>
    <mergeCell ref="I22:J22"/>
    <mergeCell ref="I23:J23"/>
    <mergeCell ref="A22:D22"/>
    <mergeCell ref="A23:D23"/>
    <mergeCell ref="E21:F21"/>
    <mergeCell ref="E22:F22"/>
  </mergeCells>
  <printOptions horizontalCentered="1"/>
  <pageMargins left="0.25" right="0.25" top="0.75" bottom="0.75" header="0.3" footer="0.3"/>
  <pageSetup orientation="landscape" r:id="rId1"/>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7D31-0E42-46AB-9987-01B85B49F8F6}">
  <sheetPr codeName="Sheet6"/>
  <dimension ref="A1:O25"/>
  <sheetViews>
    <sheetView view="pageLayout" topLeftCell="A53" zoomScale="67" zoomScaleNormal="100" zoomScalePageLayoutView="67" workbookViewId="0">
      <selection activeCell="D22" sqref="D22:O24"/>
    </sheetView>
  </sheetViews>
  <sheetFormatPr defaultRowHeight="14.5"/>
  <cols>
    <col min="2" max="2" width="8.81640625" bestFit="1" customWidth="1"/>
    <col min="4" max="4" width="8.81640625" bestFit="1" customWidth="1"/>
  </cols>
  <sheetData>
    <row r="1" spans="1:15" ht="14.5" customHeight="1">
      <c r="A1" s="300" t="s">
        <v>188</v>
      </c>
      <c r="B1" s="300"/>
      <c r="C1" s="300"/>
      <c r="D1" s="300"/>
      <c r="E1" s="300"/>
      <c r="F1" s="300"/>
      <c r="G1" s="300"/>
      <c r="H1" s="300"/>
      <c r="I1" s="300"/>
      <c r="J1" s="300"/>
      <c r="K1" s="300"/>
      <c r="L1" s="300"/>
      <c r="M1" s="300"/>
      <c r="N1" s="300"/>
      <c r="O1" s="300"/>
    </row>
    <row r="2" spans="1:15" ht="58.5" customHeight="1">
      <c r="A2" s="300"/>
      <c r="B2" s="300"/>
      <c r="C2" s="300"/>
      <c r="D2" s="300"/>
      <c r="E2" s="300"/>
      <c r="F2" s="300"/>
      <c r="G2" s="300"/>
      <c r="H2" s="300"/>
      <c r="I2" s="300"/>
      <c r="J2" s="300"/>
      <c r="K2" s="300"/>
      <c r="L2" s="300"/>
      <c r="M2" s="300"/>
      <c r="N2" s="300"/>
      <c r="O2" s="300"/>
    </row>
    <row r="3" spans="1:15" ht="17.149999999999999" customHeight="1">
      <c r="A3" s="286"/>
      <c r="B3" s="287"/>
      <c r="C3" s="287"/>
      <c r="D3" s="287"/>
      <c r="E3" s="287"/>
      <c r="F3" s="287"/>
      <c r="G3" s="287"/>
      <c r="H3" s="287"/>
      <c r="I3" s="287"/>
      <c r="J3" s="287"/>
      <c r="K3" s="287"/>
      <c r="L3" s="287"/>
      <c r="M3" s="287"/>
      <c r="N3" s="287"/>
      <c r="O3" s="288"/>
    </row>
    <row r="4" spans="1:15" s="1" customFormat="1" ht="15.75" customHeight="1">
      <c r="A4" s="79" t="s">
        <v>126</v>
      </c>
      <c r="B4" s="79"/>
      <c r="C4" s="79"/>
      <c r="D4" s="79"/>
      <c r="E4" s="79"/>
      <c r="F4" s="79"/>
      <c r="G4" s="79"/>
      <c r="H4" s="79"/>
      <c r="I4" s="79"/>
      <c r="J4" s="79"/>
      <c r="K4" s="79"/>
      <c r="L4" s="79"/>
      <c r="M4" s="79"/>
      <c r="N4" s="79"/>
      <c r="O4" s="79"/>
    </row>
    <row r="5" spans="1:15" s="1" customFormat="1" ht="51" customHeight="1">
      <c r="A5" s="297" t="s">
        <v>127</v>
      </c>
      <c r="B5" s="297"/>
      <c r="C5" s="297"/>
      <c r="D5" s="297" t="s">
        <v>128</v>
      </c>
      <c r="E5" s="297"/>
      <c r="F5" s="297"/>
      <c r="G5" s="297" t="s">
        <v>129</v>
      </c>
      <c r="H5" s="297"/>
      <c r="I5" s="297"/>
      <c r="J5" s="301" t="s">
        <v>244</v>
      </c>
      <c r="K5" s="301"/>
      <c r="L5" s="301"/>
      <c r="M5" s="301"/>
      <c r="N5" s="301"/>
      <c r="O5" s="301"/>
    </row>
    <row r="6" spans="1:15" s="1" customFormat="1" ht="6.75" customHeight="1">
      <c r="A6" s="79"/>
      <c r="B6" s="79"/>
      <c r="C6" s="79"/>
      <c r="D6" s="79"/>
      <c r="E6" s="79"/>
      <c r="F6" s="79"/>
      <c r="G6" s="79"/>
      <c r="H6" s="79"/>
      <c r="I6" s="79"/>
      <c r="J6" s="79"/>
      <c r="K6" s="79"/>
      <c r="L6" s="79"/>
      <c r="M6" s="79"/>
      <c r="N6" s="79"/>
      <c r="O6" s="79"/>
    </row>
    <row r="7" spans="1:15" s="1" customFormat="1" ht="59.5" customHeight="1">
      <c r="A7" s="299" t="str">
        <f>'School-wide Expectations'!A6</f>
        <v>Respectful</v>
      </c>
      <c r="B7" s="299"/>
      <c r="C7" s="299"/>
      <c r="D7" s="80" t="s">
        <v>236</v>
      </c>
      <c r="E7" s="80"/>
      <c r="F7" s="80"/>
      <c r="G7" s="80" t="s">
        <v>240</v>
      </c>
      <c r="H7" s="80"/>
      <c r="I7" s="80"/>
      <c r="J7" s="80" t="s">
        <v>245</v>
      </c>
      <c r="K7" s="80"/>
      <c r="L7" s="80"/>
      <c r="M7" s="80"/>
      <c r="N7" s="80"/>
      <c r="O7" s="80"/>
    </row>
    <row r="8" spans="1:15" s="1" customFormat="1" ht="64.5" customHeight="1">
      <c r="A8" s="299" t="str">
        <f>'School-wide Expectations'!A7</f>
        <v xml:space="preserve">Mindful </v>
      </c>
      <c r="B8" s="299"/>
      <c r="C8" s="299"/>
      <c r="D8" s="80" t="s">
        <v>237</v>
      </c>
      <c r="E8" s="80"/>
      <c r="F8" s="80"/>
      <c r="G8" s="80" t="s">
        <v>241</v>
      </c>
      <c r="H8" s="80"/>
      <c r="I8" s="80"/>
      <c r="J8" s="80" t="s">
        <v>246</v>
      </c>
      <c r="K8" s="80"/>
      <c r="L8" s="80"/>
      <c r="M8" s="80"/>
      <c r="N8" s="80"/>
      <c r="O8" s="80"/>
    </row>
    <row r="9" spans="1:15" s="1" customFormat="1" ht="55" customHeight="1">
      <c r="A9" s="299" t="str">
        <f>'School-wide Expectations'!A8</f>
        <v>Safe</v>
      </c>
      <c r="B9" s="299"/>
      <c r="C9" s="299"/>
      <c r="D9" s="80" t="s">
        <v>238</v>
      </c>
      <c r="E9" s="80"/>
      <c r="F9" s="80"/>
      <c r="G9" s="80" t="s">
        <v>242</v>
      </c>
      <c r="H9" s="80"/>
      <c r="I9" s="80"/>
      <c r="J9" s="80" t="s">
        <v>247</v>
      </c>
      <c r="K9" s="80"/>
      <c r="L9" s="80"/>
      <c r="M9" s="80"/>
      <c r="N9" s="80"/>
      <c r="O9" s="80"/>
    </row>
    <row r="10" spans="1:15" s="1" customFormat="1" ht="61.5" customHeight="1">
      <c r="A10" s="299">
        <f>'School-wide Expectations'!A9</f>
        <v>0</v>
      </c>
      <c r="B10" s="299"/>
      <c r="C10" s="299"/>
      <c r="D10" s="80" t="s">
        <v>239</v>
      </c>
      <c r="E10" s="80"/>
      <c r="F10" s="80"/>
      <c r="G10" s="80" t="s">
        <v>243</v>
      </c>
      <c r="H10" s="80"/>
      <c r="I10" s="80"/>
      <c r="J10" s="80" t="s">
        <v>248</v>
      </c>
      <c r="K10" s="80"/>
      <c r="L10" s="80"/>
      <c r="M10" s="80"/>
      <c r="N10" s="80"/>
      <c r="O10" s="80"/>
    </row>
    <row r="11" spans="1:15" s="1" customFormat="1" ht="15.65" customHeight="1">
      <c r="A11" s="305">
        <f>'School-wide Expectations'!A10</f>
        <v>0</v>
      </c>
      <c r="B11" s="306"/>
      <c r="C11" s="307"/>
      <c r="D11" s="80"/>
      <c r="E11" s="80"/>
      <c r="F11" s="80"/>
      <c r="G11" s="80"/>
      <c r="H11" s="80"/>
      <c r="I11" s="80"/>
      <c r="J11" s="80"/>
      <c r="K11" s="80"/>
      <c r="L11" s="80"/>
      <c r="M11" s="80"/>
      <c r="N11" s="80"/>
      <c r="O11" s="80"/>
    </row>
    <row r="12" spans="1:15" s="1" customFormat="1" ht="15.5">
      <c r="A12" s="308"/>
      <c r="B12" s="205"/>
      <c r="C12" s="309"/>
      <c r="D12" s="80"/>
      <c r="E12" s="80"/>
      <c r="F12" s="80"/>
      <c r="G12" s="80"/>
      <c r="H12" s="80"/>
      <c r="I12" s="80"/>
      <c r="J12" s="80"/>
      <c r="K12" s="80"/>
      <c r="L12" s="80"/>
      <c r="M12" s="80"/>
      <c r="N12" s="80"/>
      <c r="O12" s="80"/>
    </row>
    <row r="13" spans="1:15" s="1" customFormat="1" ht="15.5">
      <c r="A13" s="308"/>
      <c r="B13" s="205"/>
      <c r="C13" s="309"/>
      <c r="D13" s="80"/>
      <c r="E13" s="80"/>
      <c r="F13" s="80"/>
      <c r="G13" s="80"/>
      <c r="H13" s="80"/>
      <c r="I13" s="80"/>
      <c r="J13" s="80"/>
      <c r="K13" s="80"/>
      <c r="L13" s="80"/>
      <c r="M13" s="80"/>
      <c r="N13" s="80"/>
      <c r="O13" s="80"/>
    </row>
    <row r="14" spans="1:15" s="1" customFormat="1" ht="15.5">
      <c r="A14" s="310"/>
      <c r="B14" s="311"/>
      <c r="C14" s="312"/>
      <c r="D14" s="80"/>
      <c r="E14" s="80"/>
      <c r="F14" s="80"/>
      <c r="G14" s="80"/>
      <c r="H14" s="80"/>
      <c r="I14" s="80"/>
      <c r="J14" s="80"/>
      <c r="K14" s="80"/>
      <c r="L14" s="80"/>
      <c r="M14" s="80"/>
      <c r="N14" s="80"/>
      <c r="O14" s="80"/>
    </row>
    <row r="15" spans="1:15" s="1" customFormat="1" ht="46.5" customHeight="1">
      <c r="A15" s="79" t="s">
        <v>126</v>
      </c>
      <c r="B15" s="79"/>
      <c r="C15" s="79"/>
      <c r="D15" s="79"/>
      <c r="E15" s="79"/>
      <c r="F15" s="79"/>
      <c r="G15" s="79"/>
      <c r="H15" s="79"/>
      <c r="I15" s="79"/>
      <c r="J15" s="79"/>
      <c r="K15" s="79"/>
      <c r="L15" s="79"/>
      <c r="M15" s="79"/>
      <c r="N15" s="79"/>
      <c r="O15" s="79"/>
    </row>
    <row r="16" spans="1:15" s="1" customFormat="1" ht="15.5">
      <c r="A16" s="79" t="s">
        <v>127</v>
      </c>
      <c r="B16" s="79"/>
      <c r="C16" s="79"/>
      <c r="D16" s="297" t="s">
        <v>130</v>
      </c>
      <c r="E16" s="297"/>
      <c r="F16" s="297"/>
      <c r="G16" s="297"/>
      <c r="H16" s="297"/>
      <c r="I16" s="297"/>
      <c r="J16" s="297"/>
      <c r="K16" s="297"/>
      <c r="L16" s="297"/>
      <c r="M16" s="297"/>
      <c r="N16" s="297"/>
      <c r="O16" s="297"/>
    </row>
    <row r="17" spans="1:15" s="1" customFormat="1" ht="45.65" customHeight="1">
      <c r="A17" s="299" t="str">
        <f>'School-wide Expectations'!A6</f>
        <v>Respectful</v>
      </c>
      <c r="B17" s="299"/>
      <c r="C17" s="299"/>
      <c r="D17" s="298" t="s">
        <v>131</v>
      </c>
      <c r="E17" s="298"/>
      <c r="F17" s="298"/>
      <c r="G17" s="298"/>
      <c r="H17" s="298"/>
      <c r="I17" s="298"/>
      <c r="J17" s="298"/>
      <c r="K17" s="298"/>
      <c r="L17" s="298"/>
      <c r="M17" s="298"/>
      <c r="N17" s="298"/>
      <c r="O17" s="298"/>
    </row>
    <row r="18" spans="1:15" s="1" customFormat="1" ht="71.5" customHeight="1">
      <c r="A18" s="299" t="str">
        <f>'School-wide Expectations'!A7</f>
        <v xml:space="preserve">Mindful </v>
      </c>
      <c r="B18" s="299"/>
      <c r="C18" s="299"/>
      <c r="D18" s="80" t="s">
        <v>250</v>
      </c>
      <c r="E18" s="80"/>
      <c r="F18" s="80"/>
      <c r="G18" s="80"/>
      <c r="H18" s="80"/>
      <c r="I18" s="80"/>
      <c r="J18" s="80"/>
      <c r="K18" s="80"/>
      <c r="L18" s="80"/>
      <c r="M18" s="80"/>
      <c r="N18" s="80"/>
      <c r="O18" s="80"/>
    </row>
    <row r="19" spans="1:15" s="1" customFormat="1" ht="59.15" customHeight="1">
      <c r="A19" s="299" t="str">
        <f>'School-wide Expectations'!A8</f>
        <v>Safe</v>
      </c>
      <c r="B19" s="299"/>
      <c r="C19" s="299"/>
      <c r="D19" s="80" t="s">
        <v>251</v>
      </c>
      <c r="E19" s="80"/>
      <c r="F19" s="80"/>
      <c r="G19" s="80"/>
      <c r="H19" s="80"/>
      <c r="I19" s="80"/>
      <c r="J19" s="80"/>
      <c r="K19" s="80"/>
      <c r="L19" s="80"/>
      <c r="M19" s="80"/>
      <c r="N19" s="80"/>
      <c r="O19" s="80"/>
    </row>
    <row r="20" spans="1:15" s="1" customFormat="1" ht="72" hidden="1" customHeight="1">
      <c r="A20" s="299">
        <f>'School-wide Expectations'!A9</f>
        <v>0</v>
      </c>
      <c r="B20" s="299"/>
      <c r="C20" s="299"/>
      <c r="D20" s="289" t="s">
        <v>249</v>
      </c>
      <c r="E20" s="290"/>
      <c r="F20" s="290"/>
      <c r="G20" s="290"/>
      <c r="H20" s="290"/>
      <c r="I20" s="290"/>
      <c r="J20" s="290"/>
      <c r="K20" s="290"/>
      <c r="L20" s="290"/>
      <c r="M20" s="290"/>
      <c r="N20" s="290"/>
      <c r="O20" s="291"/>
    </row>
    <row r="21" spans="1:15" s="1" customFormat="1" ht="72.650000000000006" customHeight="1">
      <c r="A21" s="299"/>
      <c r="B21" s="299"/>
      <c r="C21" s="299"/>
      <c r="D21" s="292"/>
      <c r="E21" s="293"/>
      <c r="F21" s="293"/>
      <c r="G21" s="293"/>
      <c r="H21" s="293"/>
      <c r="I21" s="293"/>
      <c r="J21" s="293"/>
      <c r="K21" s="293"/>
      <c r="L21" s="293"/>
      <c r="M21" s="293"/>
      <c r="N21" s="293"/>
      <c r="O21" s="294"/>
    </row>
    <row r="22" spans="1:15" s="1" customFormat="1" ht="72" hidden="1" customHeight="1">
      <c r="A22" s="302">
        <f>'School-wide Expectations'!A10</f>
        <v>0</v>
      </c>
      <c r="B22" s="205"/>
      <c r="C22" s="205"/>
      <c r="D22" s="289" t="s">
        <v>252</v>
      </c>
      <c r="E22" s="290"/>
      <c r="F22" s="290"/>
      <c r="G22" s="290"/>
      <c r="H22" s="290"/>
      <c r="I22" s="290"/>
      <c r="J22" s="290"/>
      <c r="K22" s="290"/>
      <c r="L22" s="290"/>
      <c r="M22" s="290"/>
      <c r="N22" s="290"/>
      <c r="O22" s="291"/>
    </row>
    <row r="23" spans="1:15" s="1" customFormat="1" ht="72" hidden="1" customHeight="1">
      <c r="A23" s="302"/>
      <c r="B23" s="205"/>
      <c r="C23" s="205"/>
      <c r="D23" s="295"/>
      <c r="E23" s="232"/>
      <c r="F23" s="232"/>
      <c r="G23" s="232"/>
      <c r="H23" s="232"/>
      <c r="I23" s="232"/>
      <c r="J23" s="232"/>
      <c r="K23" s="232"/>
      <c r="L23" s="232"/>
      <c r="M23" s="232"/>
      <c r="N23" s="232"/>
      <c r="O23" s="296"/>
    </row>
    <row r="24" spans="1:15" s="1" customFormat="1" ht="75.650000000000006" customHeight="1" thickBot="1">
      <c r="A24" s="303"/>
      <c r="B24" s="304"/>
      <c r="C24" s="304"/>
      <c r="D24" s="292"/>
      <c r="E24" s="293"/>
      <c r="F24" s="293"/>
      <c r="G24" s="293"/>
      <c r="H24" s="293"/>
      <c r="I24" s="293"/>
      <c r="J24" s="293"/>
      <c r="K24" s="293"/>
      <c r="L24" s="293"/>
      <c r="M24" s="293"/>
      <c r="N24" s="293"/>
      <c r="O24" s="294"/>
    </row>
    <row r="25" spans="1:15" ht="15.5">
      <c r="A25" s="1"/>
      <c r="B25" s="1"/>
      <c r="C25" s="1"/>
      <c r="D25" s="1"/>
      <c r="E25" s="1"/>
      <c r="F25" s="1"/>
      <c r="G25" s="1"/>
      <c r="H25" s="1"/>
      <c r="I25" s="1"/>
      <c r="J25" s="1"/>
      <c r="K25" s="1"/>
      <c r="L25" s="1"/>
      <c r="M25" s="1"/>
      <c r="N25" s="1"/>
      <c r="O25" s="1"/>
    </row>
  </sheetData>
  <sheetProtection algorithmName="SHA-512" hashValue="oZQ1S3ObaoP3YxEj1iaMa5bU7enxMOOOF4qg9WcKkNSTYTSgbr+FsXojo9U/znrTbCl5uwqs1oWVVNMTGDy6GA==" saltValue="XFuVQvUwDOKhwxs3WX5ZOA==" spinCount="100000" sheet="1" objects="1" scenarios="1"/>
  <mergeCells count="41">
    <mergeCell ref="A8:C8"/>
    <mergeCell ref="A11:C14"/>
    <mergeCell ref="D7:F7"/>
    <mergeCell ref="D8:F8"/>
    <mergeCell ref="D9:F9"/>
    <mergeCell ref="D10:F10"/>
    <mergeCell ref="D11:F14"/>
    <mergeCell ref="A9:C9"/>
    <mergeCell ref="A10:C10"/>
    <mergeCell ref="A1:O2"/>
    <mergeCell ref="J5:O5"/>
    <mergeCell ref="A20:C21"/>
    <mergeCell ref="A22:C24"/>
    <mergeCell ref="A18:C18"/>
    <mergeCell ref="A19:C19"/>
    <mergeCell ref="A16:C16"/>
    <mergeCell ref="A17:C17"/>
    <mergeCell ref="D19:O19"/>
    <mergeCell ref="G9:I9"/>
    <mergeCell ref="G10:I10"/>
    <mergeCell ref="G11:I14"/>
    <mergeCell ref="J9:O9"/>
    <mergeCell ref="J10:O10"/>
    <mergeCell ref="G7:I7"/>
    <mergeCell ref="G8:I8"/>
    <mergeCell ref="A3:O3"/>
    <mergeCell ref="J11:O14"/>
    <mergeCell ref="D20:O21"/>
    <mergeCell ref="D22:O24"/>
    <mergeCell ref="A15:O15"/>
    <mergeCell ref="D16:O16"/>
    <mergeCell ref="D17:O17"/>
    <mergeCell ref="D18:O18"/>
    <mergeCell ref="A4:O4"/>
    <mergeCell ref="A6:O6"/>
    <mergeCell ref="J7:O7"/>
    <mergeCell ref="J8:O8"/>
    <mergeCell ref="A5:C5"/>
    <mergeCell ref="A7:C7"/>
    <mergeCell ref="G5:I5"/>
    <mergeCell ref="D5:F5"/>
  </mergeCells>
  <dataValidations count="3">
    <dataValidation type="list" errorStyle="warning" allowBlank="1" showInputMessage="1" showErrorMessage="1" sqref="D7:F14" xr:uid="{BC26CC61-C9EF-4406-B729-EA8642599777}">
      <formula1>"Walk directly to your destination, Have a pass when you are not with your class, Have your ID badge at all times, Keep your hands and feet to yourself, Remain in a straight line, Use voice level 1, Keep electronics in your backpack"</formula1>
    </dataValidation>
    <dataValidation type="list" errorStyle="warning" allowBlank="1" showInputMessage="1" showErrorMessage="1" sqref="G8:I14" xr:uid="{ABFC18F9-56F6-4882-8455-FDBED76BFDDB}">
      <formula1>"Keep your area clean, Keep all food items on your tray, Raise your hand and wait for help, Remain seated, Sit in your assigned area, Follow all directions given my café monitor, Sit with your feet under the table"</formula1>
    </dataValidation>
    <dataValidation type="list" errorStyle="warning" allowBlank="1" showInputMessage="1" showErrorMessage="1" sqref="G7:I7" xr:uid="{B96DFE59-D97F-4812-AA79-85011B3BE8AE}">
      <formula1>"Keep your area clean, Keep all food items on your tray, Raise your hand and wait for help, Remain seated, Sit in your assigned area, Follow all directions given by café monitor, Sit with your feet under the table"</formula1>
    </dataValidation>
  </dataValidations>
  <printOptions horizontalCentered="1"/>
  <pageMargins left="0.25" right="0.25" top="0.75" bottom="0.75" header="0.3" footer="0.3"/>
  <pageSetup orientation="landscape" r:id="rId1"/>
  <rowBreaks count="1" manualBreakCount="1">
    <brk id="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9E23-9915-4CEB-BB16-12D059A5E113}">
  <sheetPr codeName="Sheet3"/>
  <dimension ref="A1:O39"/>
  <sheetViews>
    <sheetView view="pageLayout" topLeftCell="A33" zoomScale="90" zoomScaleNormal="100" zoomScalePageLayoutView="90" workbookViewId="0">
      <selection activeCell="A30" sqref="A30:O39"/>
    </sheetView>
  </sheetViews>
  <sheetFormatPr defaultColWidth="8.7265625" defaultRowHeight="15.5"/>
  <cols>
    <col min="1" max="16384" width="8.7265625" style="8"/>
  </cols>
  <sheetData>
    <row r="1" spans="1:15" ht="30.65" customHeight="1">
      <c r="A1" s="268" t="s">
        <v>132</v>
      </c>
      <c r="B1" s="268"/>
      <c r="C1" s="268"/>
      <c r="D1" s="268"/>
      <c r="E1" s="268"/>
      <c r="F1" s="268"/>
      <c r="G1" s="268"/>
      <c r="H1" s="268"/>
      <c r="I1" s="268"/>
      <c r="J1" s="268"/>
      <c r="K1" s="268"/>
      <c r="L1" s="268"/>
      <c r="M1" s="268"/>
      <c r="N1" s="268"/>
      <c r="O1" s="268"/>
    </row>
    <row r="2" spans="1:15">
      <c r="A2" s="319"/>
      <c r="B2" s="314"/>
      <c r="C2" s="314"/>
      <c r="D2" s="314"/>
      <c r="E2" s="314"/>
      <c r="F2" s="314"/>
      <c r="G2" s="314"/>
      <c r="H2" s="314"/>
      <c r="I2" s="314"/>
      <c r="J2" s="314"/>
      <c r="K2" s="314"/>
      <c r="L2" s="314"/>
      <c r="M2" s="314"/>
      <c r="N2" s="314"/>
      <c r="O2" s="314"/>
    </row>
    <row r="3" spans="1:15" ht="44.15" customHeight="1">
      <c r="A3" s="267" t="s">
        <v>133</v>
      </c>
      <c r="B3" s="267"/>
      <c r="C3" s="267"/>
      <c r="D3" s="267"/>
      <c r="E3" s="267"/>
      <c r="F3" s="267"/>
      <c r="G3" s="267"/>
      <c r="H3" s="267"/>
      <c r="I3" s="267"/>
      <c r="J3" s="267"/>
      <c r="K3" s="267"/>
      <c r="L3" s="267"/>
      <c r="M3" s="267"/>
      <c r="N3" s="267"/>
      <c r="O3" s="267"/>
    </row>
    <row r="4" spans="1:15" ht="17.149999999999999" customHeight="1">
      <c r="A4" s="320"/>
      <c r="B4" s="220"/>
      <c r="C4" s="220"/>
      <c r="D4" s="220"/>
      <c r="E4" s="220"/>
      <c r="F4" s="220"/>
      <c r="G4" s="220"/>
      <c r="H4" s="220"/>
      <c r="I4" s="220"/>
      <c r="J4" s="220"/>
      <c r="K4" s="220"/>
      <c r="L4" s="220"/>
      <c r="M4" s="220"/>
      <c r="N4" s="220"/>
      <c r="O4" s="220"/>
    </row>
    <row r="5" spans="1:15" ht="28.5" customHeight="1">
      <c r="A5" s="210" t="s">
        <v>98</v>
      </c>
      <c r="B5" s="210"/>
      <c r="C5" s="210"/>
      <c r="D5" s="210"/>
      <c r="E5" s="210"/>
      <c r="F5" s="210"/>
      <c r="G5" s="210"/>
      <c r="H5" s="210"/>
      <c r="I5" s="210"/>
      <c r="J5" s="210"/>
      <c r="K5" s="210"/>
      <c r="L5" s="210"/>
      <c r="M5" s="210"/>
      <c r="N5" s="210"/>
      <c r="O5" s="210"/>
    </row>
    <row r="6" spans="1:15" ht="16" customHeight="1">
      <c r="A6" s="318" t="str">
        <f>('Goal Evaluation'!A66)</f>
        <v>Disproportionality Data</v>
      </c>
      <c r="B6" s="318"/>
      <c r="C6" s="318"/>
      <c r="D6" s="318"/>
      <c r="E6" s="318"/>
      <c r="F6" s="318"/>
      <c r="G6" s="318"/>
      <c r="H6" s="318"/>
      <c r="I6" s="318"/>
      <c r="J6" s="318"/>
      <c r="K6" s="318"/>
      <c r="L6" s="318"/>
      <c r="M6" s="318"/>
      <c r="N6" s="318"/>
      <c r="O6" s="318"/>
    </row>
    <row r="7" spans="1:15" ht="16" customHeight="1">
      <c r="A7" s="318" t="str">
        <f>'Goal Evaluation'!A67</f>
        <v>Classroom ODR Referral Data</v>
      </c>
      <c r="B7" s="318"/>
      <c r="C7" s="318"/>
      <c r="D7" s="318"/>
      <c r="E7" s="318"/>
      <c r="F7" s="318"/>
      <c r="G7" s="318"/>
      <c r="H7" s="318"/>
      <c r="I7" s="318"/>
      <c r="J7" s="318"/>
      <c r="K7" s="318"/>
      <c r="L7" s="318"/>
      <c r="M7" s="318"/>
      <c r="N7" s="318"/>
      <c r="O7" s="318"/>
    </row>
    <row r="8" spans="1:15" ht="16" customHeight="1">
      <c r="A8" s="318" t="str">
        <f>'Goal Evaluation'!A68</f>
        <v>Top Behavior Incident Data</v>
      </c>
      <c r="B8" s="318"/>
      <c r="C8" s="318"/>
      <c r="D8" s="318"/>
      <c r="E8" s="318"/>
      <c r="F8" s="318"/>
      <c r="G8" s="318"/>
      <c r="H8" s="318"/>
      <c r="I8" s="318"/>
      <c r="J8" s="318"/>
      <c r="K8" s="318"/>
      <c r="L8" s="318"/>
      <c r="M8" s="318"/>
      <c r="N8" s="318"/>
      <c r="O8" s="318"/>
    </row>
    <row r="9" spans="1:15">
      <c r="A9" s="314"/>
      <c r="B9" s="314"/>
      <c r="C9" s="314"/>
      <c r="D9" s="314"/>
      <c r="E9" s="314"/>
      <c r="F9" s="314"/>
      <c r="G9" s="314"/>
      <c r="H9" s="314"/>
      <c r="I9" s="314"/>
      <c r="J9" s="314"/>
      <c r="K9" s="314"/>
      <c r="L9" s="314"/>
      <c r="M9" s="314"/>
      <c r="N9" s="314"/>
      <c r="O9" s="314"/>
    </row>
    <row r="10" spans="1:15" ht="1" customHeight="1">
      <c r="A10" s="315"/>
      <c r="B10" s="315"/>
      <c r="C10" s="315"/>
      <c r="D10" s="315"/>
      <c r="E10" s="315"/>
      <c r="F10" s="315"/>
      <c r="G10" s="315"/>
      <c r="H10" s="315"/>
      <c r="I10" s="315"/>
      <c r="J10" s="315"/>
      <c r="K10" s="315"/>
      <c r="L10" s="315"/>
      <c r="M10" s="315"/>
      <c r="N10" s="315"/>
      <c r="O10" s="315"/>
    </row>
    <row r="11" spans="1:15" ht="37.4" customHeight="1">
      <c r="A11" s="316" t="s">
        <v>134</v>
      </c>
      <c r="B11" s="188"/>
      <c r="C11" s="188"/>
      <c r="D11" s="188"/>
      <c r="E11" s="188"/>
      <c r="F11" s="188"/>
      <c r="G11" s="188"/>
      <c r="H11" s="188"/>
      <c r="I11" s="188"/>
      <c r="J11" s="188"/>
      <c r="K11" s="188"/>
      <c r="L11" s="188"/>
      <c r="M11" s="188"/>
      <c r="N11" s="188"/>
      <c r="O11" s="188"/>
    </row>
    <row r="12" spans="1:15" ht="22.5" customHeight="1">
      <c r="A12" s="313" t="s">
        <v>135</v>
      </c>
      <c r="B12" s="313"/>
      <c r="C12" s="313"/>
      <c r="D12" s="317" t="s">
        <v>280</v>
      </c>
      <c r="E12" s="317"/>
      <c r="F12" s="317"/>
      <c r="G12" s="317"/>
      <c r="H12" s="317"/>
      <c r="I12" s="317"/>
      <c r="J12" s="317"/>
      <c r="K12" s="317"/>
      <c r="L12" s="317"/>
      <c r="M12" s="317"/>
      <c r="N12" s="317"/>
      <c r="O12" s="317"/>
    </row>
    <row r="13" spans="1:15">
      <c r="A13" s="314"/>
      <c r="B13" s="314"/>
      <c r="C13" s="314"/>
      <c r="D13" s="314"/>
      <c r="E13" s="314"/>
      <c r="F13" s="314"/>
      <c r="G13" s="314"/>
      <c r="H13" s="314"/>
      <c r="I13" s="314"/>
      <c r="J13" s="314"/>
      <c r="K13" s="314"/>
      <c r="L13" s="314"/>
      <c r="M13" s="314"/>
      <c r="N13" s="314"/>
      <c r="O13" s="314"/>
    </row>
    <row r="14" spans="1:15" ht="15" customHeight="1">
      <c r="A14" s="275" t="s">
        <v>136</v>
      </c>
      <c r="B14" s="275"/>
      <c r="C14" s="275"/>
      <c r="D14" s="275"/>
      <c r="E14" s="275"/>
      <c r="F14" s="275"/>
      <c r="G14" s="275"/>
      <c r="H14" s="275"/>
      <c r="I14" s="275"/>
      <c r="J14" s="275"/>
      <c r="K14" s="275"/>
      <c r="L14" s="275"/>
      <c r="M14" s="275"/>
      <c r="N14" s="275"/>
      <c r="O14" s="275"/>
    </row>
    <row r="15" spans="1:15" ht="15.75" customHeight="1">
      <c r="A15" s="275"/>
      <c r="B15" s="275"/>
      <c r="C15" s="275"/>
      <c r="D15" s="275"/>
      <c r="E15" s="275"/>
      <c r="F15" s="275"/>
      <c r="G15" s="275"/>
      <c r="H15" s="275"/>
      <c r="I15" s="275"/>
      <c r="J15" s="275"/>
      <c r="K15" s="275"/>
      <c r="L15" s="275"/>
      <c r="M15" s="275"/>
      <c r="N15" s="275"/>
      <c r="O15" s="275"/>
    </row>
    <row r="16" spans="1:15" ht="15.65" customHeight="1">
      <c r="A16" s="200" t="s">
        <v>281</v>
      </c>
      <c r="B16" s="200"/>
      <c r="C16" s="200"/>
      <c r="D16" s="200"/>
      <c r="E16" s="200"/>
      <c r="F16" s="200"/>
      <c r="G16" s="200"/>
      <c r="H16" s="200"/>
      <c r="I16" s="200"/>
      <c r="J16" s="200"/>
      <c r="K16" s="200"/>
      <c r="L16" s="200"/>
      <c r="M16" s="200"/>
      <c r="N16" s="200"/>
      <c r="O16" s="200"/>
    </row>
    <row r="17" spans="1:15">
      <c r="A17" s="200"/>
      <c r="B17" s="200"/>
      <c r="C17" s="200"/>
      <c r="D17" s="200"/>
      <c r="E17" s="200"/>
      <c r="F17" s="200"/>
      <c r="G17" s="200"/>
      <c r="H17" s="200"/>
      <c r="I17" s="200"/>
      <c r="J17" s="200"/>
      <c r="K17" s="200"/>
      <c r="L17" s="200"/>
      <c r="M17" s="200"/>
      <c r="N17" s="200"/>
      <c r="O17" s="200"/>
    </row>
    <row r="18" spans="1:15">
      <c r="A18" s="200"/>
      <c r="B18" s="200"/>
      <c r="C18" s="200"/>
      <c r="D18" s="200"/>
      <c r="E18" s="200"/>
      <c r="F18" s="200"/>
      <c r="G18" s="200"/>
      <c r="H18" s="200"/>
      <c r="I18" s="200"/>
      <c r="J18" s="200"/>
      <c r="K18" s="200"/>
      <c r="L18" s="200"/>
      <c r="M18" s="200"/>
      <c r="N18" s="200"/>
      <c r="O18" s="200"/>
    </row>
    <row r="19" spans="1:15">
      <c r="A19" s="200"/>
      <c r="B19" s="200"/>
      <c r="C19" s="200"/>
      <c r="D19" s="200"/>
      <c r="E19" s="200"/>
      <c r="F19" s="200"/>
      <c r="G19" s="200"/>
      <c r="H19" s="200"/>
      <c r="I19" s="200"/>
      <c r="J19" s="200"/>
      <c r="K19" s="200"/>
      <c r="L19" s="200"/>
      <c r="M19" s="200"/>
      <c r="N19" s="200"/>
      <c r="O19" s="200"/>
    </row>
    <row r="20" spans="1:15">
      <c r="A20" s="200"/>
      <c r="B20" s="200"/>
      <c r="C20" s="200"/>
      <c r="D20" s="200"/>
      <c r="E20" s="200"/>
      <c r="F20" s="200"/>
      <c r="G20" s="200"/>
      <c r="H20" s="200"/>
      <c r="I20" s="200"/>
      <c r="J20" s="200"/>
      <c r="K20" s="200"/>
      <c r="L20" s="200"/>
      <c r="M20" s="200"/>
      <c r="N20" s="200"/>
      <c r="O20" s="200"/>
    </row>
    <row r="21" spans="1:15">
      <c r="A21" s="200"/>
      <c r="B21" s="200"/>
      <c r="C21" s="200"/>
      <c r="D21" s="200"/>
      <c r="E21" s="200"/>
      <c r="F21" s="200"/>
      <c r="G21" s="200"/>
      <c r="H21" s="200"/>
      <c r="I21" s="200"/>
      <c r="J21" s="200"/>
      <c r="K21" s="200"/>
      <c r="L21" s="200"/>
      <c r="M21" s="200"/>
      <c r="N21" s="200"/>
      <c r="O21" s="200"/>
    </row>
    <row r="22" spans="1:15">
      <c r="A22" s="200"/>
      <c r="B22" s="200"/>
      <c r="C22" s="200"/>
      <c r="D22" s="200"/>
      <c r="E22" s="200"/>
      <c r="F22" s="200"/>
      <c r="G22" s="200"/>
      <c r="H22" s="200"/>
      <c r="I22" s="200"/>
      <c r="J22" s="200"/>
      <c r="K22" s="200"/>
      <c r="L22" s="200"/>
      <c r="M22" s="200"/>
      <c r="N22" s="200"/>
      <c r="O22" s="200"/>
    </row>
    <row r="23" spans="1:15">
      <c r="A23" s="200"/>
      <c r="B23" s="200"/>
      <c r="C23" s="200"/>
      <c r="D23" s="200"/>
      <c r="E23" s="200"/>
      <c r="F23" s="200"/>
      <c r="G23" s="200"/>
      <c r="H23" s="200"/>
      <c r="I23" s="200"/>
      <c r="J23" s="200"/>
      <c r="K23" s="200"/>
      <c r="L23" s="200"/>
      <c r="M23" s="200"/>
      <c r="N23" s="200"/>
      <c r="O23" s="200"/>
    </row>
    <row r="24" spans="1:15">
      <c r="A24" s="200"/>
      <c r="B24" s="200"/>
      <c r="C24" s="200"/>
      <c r="D24" s="200"/>
      <c r="E24" s="200"/>
      <c r="F24" s="200"/>
      <c r="G24" s="200"/>
      <c r="H24" s="200"/>
      <c r="I24" s="200"/>
      <c r="J24" s="200"/>
      <c r="K24" s="200"/>
      <c r="L24" s="200"/>
      <c r="M24" s="200"/>
      <c r="N24" s="200"/>
      <c r="O24" s="200"/>
    </row>
    <row r="25" spans="1:15">
      <c r="A25" s="200"/>
      <c r="B25" s="200"/>
      <c r="C25" s="200"/>
      <c r="D25" s="200"/>
      <c r="E25" s="200"/>
      <c r="F25" s="200"/>
      <c r="G25" s="200"/>
      <c r="H25" s="200"/>
      <c r="I25" s="200"/>
      <c r="J25" s="200"/>
      <c r="K25" s="200"/>
      <c r="L25" s="200"/>
      <c r="M25" s="200"/>
      <c r="N25" s="200"/>
      <c r="O25" s="200"/>
    </row>
    <row r="26" spans="1:15">
      <c r="A26" s="200"/>
      <c r="B26" s="200"/>
      <c r="C26" s="200"/>
      <c r="D26" s="200"/>
      <c r="E26" s="200"/>
      <c r="F26" s="200"/>
      <c r="G26" s="200"/>
      <c r="H26" s="200"/>
      <c r="I26" s="200"/>
      <c r="J26" s="200"/>
      <c r="K26" s="200"/>
      <c r="L26" s="200"/>
      <c r="M26" s="200"/>
      <c r="N26" s="200"/>
      <c r="O26" s="200"/>
    </row>
    <row r="27" spans="1:15">
      <c r="A27" s="200"/>
      <c r="B27" s="200"/>
      <c r="C27" s="200"/>
      <c r="D27" s="200"/>
      <c r="E27" s="200"/>
      <c r="F27" s="200"/>
      <c r="G27" s="200"/>
      <c r="H27" s="200"/>
      <c r="I27" s="200"/>
      <c r="J27" s="200"/>
      <c r="K27" s="200"/>
      <c r="L27" s="200"/>
      <c r="M27" s="200"/>
      <c r="N27" s="200"/>
      <c r="O27" s="200"/>
    </row>
    <row r="28" spans="1:15" ht="15.75" customHeight="1">
      <c r="A28" s="275" t="s">
        <v>137</v>
      </c>
      <c r="B28" s="275"/>
      <c r="C28" s="275"/>
      <c r="D28" s="275"/>
      <c r="E28" s="275"/>
      <c r="F28" s="275"/>
      <c r="G28" s="275"/>
      <c r="H28" s="275"/>
      <c r="I28" s="275"/>
      <c r="J28" s="275"/>
      <c r="K28" s="275"/>
      <c r="L28" s="275"/>
      <c r="M28" s="275"/>
      <c r="N28" s="275"/>
      <c r="O28" s="275"/>
    </row>
    <row r="29" spans="1:15">
      <c r="A29" s="275"/>
      <c r="B29" s="275"/>
      <c r="C29" s="275"/>
      <c r="D29" s="275"/>
      <c r="E29" s="275"/>
      <c r="F29" s="275"/>
      <c r="G29" s="275"/>
      <c r="H29" s="275"/>
      <c r="I29" s="275"/>
      <c r="J29" s="275"/>
      <c r="K29" s="275"/>
      <c r="L29" s="275"/>
      <c r="M29" s="275"/>
      <c r="N29" s="275"/>
      <c r="O29" s="275"/>
    </row>
    <row r="30" spans="1:15" ht="15.65" customHeight="1">
      <c r="A30" s="200" t="s">
        <v>282</v>
      </c>
      <c r="B30" s="200"/>
      <c r="C30" s="200"/>
      <c r="D30" s="200"/>
      <c r="E30" s="200"/>
      <c r="F30" s="200"/>
      <c r="G30" s="200"/>
      <c r="H30" s="200"/>
      <c r="I30" s="200"/>
      <c r="J30" s="200"/>
      <c r="K30" s="200"/>
      <c r="L30" s="200"/>
      <c r="M30" s="200"/>
      <c r="N30" s="200"/>
      <c r="O30" s="200"/>
    </row>
    <row r="31" spans="1:15">
      <c r="A31" s="200"/>
      <c r="B31" s="200"/>
      <c r="C31" s="200"/>
      <c r="D31" s="200"/>
      <c r="E31" s="200"/>
      <c r="F31" s="200"/>
      <c r="G31" s="200"/>
      <c r="H31" s="200"/>
      <c r="I31" s="200"/>
      <c r="J31" s="200"/>
      <c r="K31" s="200"/>
      <c r="L31" s="200"/>
      <c r="M31" s="200"/>
      <c r="N31" s="200"/>
      <c r="O31" s="200"/>
    </row>
    <row r="32" spans="1:15">
      <c r="A32" s="200"/>
      <c r="B32" s="200"/>
      <c r="C32" s="200"/>
      <c r="D32" s="200"/>
      <c r="E32" s="200"/>
      <c r="F32" s="200"/>
      <c r="G32" s="200"/>
      <c r="H32" s="200"/>
      <c r="I32" s="200"/>
      <c r="J32" s="200"/>
      <c r="K32" s="200"/>
      <c r="L32" s="200"/>
      <c r="M32" s="200"/>
      <c r="N32" s="200"/>
      <c r="O32" s="200"/>
    </row>
    <row r="33" spans="1:15">
      <c r="A33" s="200"/>
      <c r="B33" s="200"/>
      <c r="C33" s="200"/>
      <c r="D33" s="200"/>
      <c r="E33" s="200"/>
      <c r="F33" s="200"/>
      <c r="G33" s="200"/>
      <c r="H33" s="200"/>
      <c r="I33" s="200"/>
      <c r="J33" s="200"/>
      <c r="K33" s="200"/>
      <c r="L33" s="200"/>
      <c r="M33" s="200"/>
      <c r="N33" s="200"/>
      <c r="O33" s="200"/>
    </row>
    <row r="34" spans="1:15">
      <c r="A34" s="200"/>
      <c r="B34" s="200"/>
      <c r="C34" s="200"/>
      <c r="D34" s="200"/>
      <c r="E34" s="200"/>
      <c r="F34" s="200"/>
      <c r="G34" s="200"/>
      <c r="H34" s="200"/>
      <c r="I34" s="200"/>
      <c r="J34" s="200"/>
      <c r="K34" s="200"/>
      <c r="L34" s="200"/>
      <c r="M34" s="200"/>
      <c r="N34" s="200"/>
      <c r="O34" s="200"/>
    </row>
    <row r="35" spans="1:15">
      <c r="A35" s="200"/>
      <c r="B35" s="200"/>
      <c r="C35" s="200"/>
      <c r="D35" s="200"/>
      <c r="E35" s="200"/>
      <c r="F35" s="200"/>
      <c r="G35" s="200"/>
      <c r="H35" s="200"/>
      <c r="I35" s="200"/>
      <c r="J35" s="200"/>
      <c r="K35" s="200"/>
      <c r="L35" s="200"/>
      <c r="M35" s="200"/>
      <c r="N35" s="200"/>
      <c r="O35" s="200"/>
    </row>
    <row r="36" spans="1:15">
      <c r="A36" s="200"/>
      <c r="B36" s="200"/>
      <c r="C36" s="200"/>
      <c r="D36" s="200"/>
      <c r="E36" s="200"/>
      <c r="F36" s="200"/>
      <c r="G36" s="200"/>
      <c r="H36" s="200"/>
      <c r="I36" s="200"/>
      <c r="J36" s="200"/>
      <c r="K36" s="200"/>
      <c r="L36" s="200"/>
      <c r="M36" s="200"/>
      <c r="N36" s="200"/>
      <c r="O36" s="200"/>
    </row>
    <row r="37" spans="1:15">
      <c r="A37" s="200"/>
      <c r="B37" s="200"/>
      <c r="C37" s="200"/>
      <c r="D37" s="200"/>
      <c r="E37" s="200"/>
      <c r="F37" s="200"/>
      <c r="G37" s="200"/>
      <c r="H37" s="200"/>
      <c r="I37" s="200"/>
      <c r="J37" s="200"/>
      <c r="K37" s="200"/>
      <c r="L37" s="200"/>
      <c r="M37" s="200"/>
      <c r="N37" s="200"/>
      <c r="O37" s="200"/>
    </row>
    <row r="38" spans="1:15">
      <c r="A38" s="200"/>
      <c r="B38" s="200"/>
      <c r="C38" s="200"/>
      <c r="D38" s="200"/>
      <c r="E38" s="200"/>
      <c r="F38" s="200"/>
      <c r="G38" s="200"/>
      <c r="H38" s="200"/>
      <c r="I38" s="200"/>
      <c r="J38" s="200"/>
      <c r="K38" s="200"/>
      <c r="L38" s="200"/>
      <c r="M38" s="200"/>
      <c r="N38" s="200"/>
      <c r="O38" s="200"/>
    </row>
    <row r="39" spans="1:15">
      <c r="A39" s="200"/>
      <c r="B39" s="200"/>
      <c r="C39" s="200"/>
      <c r="D39" s="200"/>
      <c r="E39" s="200"/>
      <c r="F39" s="200"/>
      <c r="G39" s="200"/>
      <c r="H39" s="200"/>
      <c r="I39" s="200"/>
      <c r="J39" s="200"/>
      <c r="K39" s="200"/>
      <c r="L39" s="200"/>
      <c r="M39" s="200"/>
      <c r="N39" s="200"/>
      <c r="O39" s="200"/>
    </row>
  </sheetData>
  <sheetProtection algorithmName="SHA-512" hashValue="60+WaNuf5tnuXjsiHN3+AjmBS0omyAjnQ3Tta22hvsCL6q65CoVUqvCwmDL9VWj4lpBD5HCfVYhinhgQXX2rTw==" saltValue="5MKYT3sx6TiQjULzP+NQWA==" spinCount="100000" sheet="1" objects="1" scenarios="1"/>
  <mergeCells count="18">
    <mergeCell ref="A6:O6"/>
    <mergeCell ref="A7:O7"/>
    <mergeCell ref="A8:O8"/>
    <mergeCell ref="A1:O1"/>
    <mergeCell ref="A3:O3"/>
    <mergeCell ref="A2:O2"/>
    <mergeCell ref="A4:O4"/>
    <mergeCell ref="A5:O5"/>
    <mergeCell ref="A28:O29"/>
    <mergeCell ref="A30:O39"/>
    <mergeCell ref="A12:C12"/>
    <mergeCell ref="A9:O9"/>
    <mergeCell ref="A10:O10"/>
    <mergeCell ref="A11:O11"/>
    <mergeCell ref="D12:O12"/>
    <mergeCell ref="A14:O15"/>
    <mergeCell ref="A16:O27"/>
    <mergeCell ref="A13:O13"/>
  </mergeCells>
  <printOptions horizontalCentered="1"/>
  <pageMargins left="0.25" right="0.25"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F5E21-8846-43E2-92A9-6FCFAA1EEABB}">
  <sheetPr codeName="Sheet7"/>
  <dimension ref="A1:O31"/>
  <sheetViews>
    <sheetView view="pageLayout" topLeftCell="A11" zoomScaleNormal="100" workbookViewId="0">
      <selection activeCell="L24" sqref="L24:O24"/>
    </sheetView>
  </sheetViews>
  <sheetFormatPr defaultRowHeight="14.5"/>
  <cols>
    <col min="12" max="12" width="9.81640625" bestFit="1" customWidth="1"/>
  </cols>
  <sheetData>
    <row r="1" spans="1:15" ht="23.15" customHeight="1">
      <c r="A1" s="268" t="s">
        <v>204</v>
      </c>
      <c r="B1" s="268"/>
      <c r="C1" s="268"/>
      <c r="D1" s="268"/>
      <c r="E1" s="268"/>
      <c r="F1" s="268"/>
      <c r="G1" s="268"/>
      <c r="H1" s="268"/>
      <c r="I1" s="268"/>
      <c r="J1" s="268"/>
      <c r="K1" s="268"/>
      <c r="L1" s="268"/>
      <c r="M1" s="268"/>
      <c r="N1" s="268"/>
      <c r="O1" s="268"/>
    </row>
    <row r="2" spans="1:15" ht="15.5">
      <c r="A2" s="319"/>
      <c r="B2" s="314"/>
      <c r="C2" s="314"/>
      <c r="D2" s="314"/>
      <c r="E2" s="314"/>
      <c r="F2" s="314"/>
      <c r="G2" s="314"/>
      <c r="H2" s="314"/>
      <c r="I2" s="314"/>
      <c r="J2" s="314"/>
      <c r="K2" s="314"/>
      <c r="L2" s="314"/>
      <c r="M2" s="314"/>
      <c r="N2" s="314"/>
      <c r="O2" s="314"/>
    </row>
    <row r="3" spans="1:15" ht="14.5" customHeight="1">
      <c r="A3" s="96" t="s">
        <v>189</v>
      </c>
      <c r="B3" s="96"/>
      <c r="C3" s="96"/>
      <c r="D3" s="96"/>
      <c r="E3" s="96"/>
      <c r="F3" s="96"/>
      <c r="G3" s="96"/>
      <c r="H3" s="96"/>
      <c r="I3" s="96"/>
      <c r="J3" s="96"/>
      <c r="K3" s="96"/>
      <c r="L3" s="96"/>
      <c r="M3" s="96"/>
      <c r="N3" s="96"/>
      <c r="O3" s="96"/>
    </row>
    <row r="4" spans="1:15">
      <c r="A4" s="96"/>
      <c r="B4" s="96"/>
      <c r="C4" s="96"/>
      <c r="D4" s="96"/>
      <c r="E4" s="96"/>
      <c r="F4" s="96"/>
      <c r="G4" s="96"/>
      <c r="H4" s="96"/>
      <c r="I4" s="96"/>
      <c r="J4" s="96"/>
      <c r="K4" s="96"/>
      <c r="L4" s="96"/>
      <c r="M4" s="96"/>
      <c r="N4" s="96"/>
      <c r="O4" s="96"/>
    </row>
    <row r="5" spans="1:15" ht="28.75" customHeight="1">
      <c r="A5" s="267" t="s">
        <v>138</v>
      </c>
      <c r="B5" s="267"/>
      <c r="C5" s="267"/>
      <c r="D5" s="267"/>
      <c r="E5" s="267"/>
      <c r="F5" s="267"/>
      <c r="G5" s="267"/>
      <c r="H5" s="267"/>
      <c r="I5" s="267"/>
      <c r="J5" s="267"/>
      <c r="K5" s="267"/>
      <c r="L5" s="267"/>
      <c r="M5" s="267"/>
      <c r="N5" s="267"/>
      <c r="O5" s="267"/>
    </row>
    <row r="6" spans="1:15" ht="28.75" customHeight="1">
      <c r="A6" s="267"/>
      <c r="B6" s="267"/>
      <c r="C6" s="267"/>
      <c r="D6" s="267"/>
      <c r="E6" s="267"/>
      <c r="F6" s="267"/>
      <c r="G6" s="267"/>
      <c r="H6" s="267"/>
      <c r="I6" s="267"/>
      <c r="J6" s="267"/>
      <c r="K6" s="267"/>
      <c r="L6" s="267"/>
      <c r="M6" s="267"/>
      <c r="N6" s="267"/>
      <c r="O6" s="267"/>
    </row>
    <row r="7" spans="1:15" ht="15.5">
      <c r="A7" s="331"/>
      <c r="B7" s="277"/>
      <c r="C7" s="277"/>
      <c r="D7" s="277"/>
      <c r="E7" s="277"/>
      <c r="F7" s="277"/>
      <c r="G7" s="277"/>
      <c r="H7" s="277"/>
      <c r="I7" s="277"/>
      <c r="J7" s="277"/>
      <c r="K7" s="277"/>
      <c r="L7" s="277"/>
      <c r="M7" s="277"/>
      <c r="N7" s="277"/>
      <c r="O7" s="277"/>
    </row>
    <row r="8" spans="1:15" ht="56.15" customHeight="1">
      <c r="A8" s="330" t="s">
        <v>190</v>
      </c>
      <c r="B8" s="330"/>
      <c r="C8" s="330"/>
      <c r="D8" s="330"/>
      <c r="E8" s="330"/>
      <c r="F8" s="330"/>
      <c r="G8" s="330"/>
      <c r="H8" s="330"/>
      <c r="I8" s="332"/>
      <c r="J8" s="332"/>
      <c r="K8" s="332"/>
      <c r="L8" s="332"/>
      <c r="M8" s="332"/>
      <c r="N8" s="332"/>
      <c r="O8" s="332"/>
    </row>
    <row r="9" spans="1:15" ht="15.5">
      <c r="A9" s="334"/>
      <c r="B9" s="334"/>
      <c r="C9" s="334"/>
      <c r="D9" s="334"/>
      <c r="E9" s="334"/>
      <c r="F9" s="334"/>
      <c r="G9" s="334"/>
      <c r="H9" s="334"/>
      <c r="I9" s="334"/>
      <c r="J9" s="334"/>
      <c r="K9" s="334"/>
      <c r="L9" s="334"/>
      <c r="M9" s="334"/>
      <c r="N9" s="334"/>
      <c r="O9" s="334"/>
    </row>
    <row r="10" spans="1:15" ht="15.5">
      <c r="A10" s="107" t="s">
        <v>191</v>
      </c>
      <c r="B10" s="107"/>
      <c r="C10" s="107"/>
      <c r="D10" s="107"/>
      <c r="E10" s="107"/>
      <c r="F10" s="107"/>
      <c r="G10" s="107"/>
      <c r="H10" s="107"/>
      <c r="I10" s="107"/>
      <c r="J10" s="107"/>
      <c r="K10" s="107"/>
      <c r="L10" s="107"/>
      <c r="M10" s="107"/>
      <c r="N10" s="107"/>
      <c r="O10" s="107"/>
    </row>
    <row r="11" spans="1:15" ht="15.5">
      <c r="A11" s="334"/>
      <c r="B11" s="334"/>
      <c r="C11" s="334"/>
      <c r="D11" s="334"/>
      <c r="E11" s="334"/>
      <c r="F11" s="334"/>
      <c r="G11" s="334"/>
      <c r="H11" s="334"/>
      <c r="I11" s="334"/>
      <c r="J11" s="334"/>
      <c r="K11" s="334"/>
      <c r="L11" s="334"/>
      <c r="M11" s="334"/>
      <c r="N11" s="334"/>
      <c r="O11" s="334"/>
    </row>
    <row r="12" spans="1:15" ht="15.5">
      <c r="A12" s="333" t="s">
        <v>139</v>
      </c>
      <c r="B12" s="333"/>
      <c r="C12" s="333"/>
      <c r="D12" s="333"/>
      <c r="E12" s="333"/>
      <c r="F12" s="333"/>
      <c r="G12" s="333"/>
      <c r="H12" s="333"/>
      <c r="I12" s="333"/>
      <c r="J12" s="333"/>
      <c r="K12" s="333"/>
      <c r="L12" s="333"/>
      <c r="M12" s="333"/>
      <c r="N12" s="333"/>
      <c r="O12" s="333"/>
    </row>
    <row r="13" spans="1:15" ht="14.5" customHeight="1">
      <c r="A13" s="314"/>
      <c r="B13" s="326" t="s">
        <v>199</v>
      </c>
      <c r="C13" s="326"/>
      <c r="D13" s="326"/>
      <c r="E13" s="326"/>
      <c r="F13" s="326"/>
      <c r="G13" s="326"/>
      <c r="H13" s="326"/>
      <c r="I13" s="326"/>
      <c r="J13" s="326"/>
      <c r="K13" s="326"/>
      <c r="L13" s="326"/>
      <c r="M13" s="326"/>
      <c r="N13" s="326"/>
      <c r="O13" s="326"/>
    </row>
    <row r="14" spans="1:15">
      <c r="A14" s="314"/>
      <c r="B14" s="326"/>
      <c r="C14" s="326"/>
      <c r="D14" s="326"/>
      <c r="E14" s="326"/>
      <c r="F14" s="326"/>
      <c r="G14" s="326"/>
      <c r="H14" s="326"/>
      <c r="I14" s="326"/>
      <c r="J14" s="326"/>
      <c r="K14" s="326"/>
      <c r="L14" s="326"/>
      <c r="M14" s="326"/>
      <c r="N14" s="326"/>
      <c r="O14" s="326"/>
    </row>
    <row r="15" spans="1:15" ht="4" customHeight="1">
      <c r="A15" s="314"/>
      <c r="B15" s="326"/>
      <c r="C15" s="326"/>
      <c r="D15" s="326"/>
      <c r="E15" s="326"/>
      <c r="F15" s="326"/>
      <c r="G15" s="326"/>
      <c r="H15" s="326"/>
      <c r="I15" s="326"/>
      <c r="J15" s="326"/>
      <c r="K15" s="326"/>
      <c r="L15" s="326"/>
      <c r="M15" s="326"/>
      <c r="N15" s="326"/>
      <c r="O15" s="326"/>
    </row>
    <row r="16" spans="1:15" ht="36" customHeight="1">
      <c r="A16" s="327"/>
      <c r="B16" s="327"/>
      <c r="C16" s="328" t="s">
        <v>194</v>
      </c>
      <c r="D16" s="328"/>
      <c r="E16" s="328"/>
      <c r="F16" s="328"/>
      <c r="G16" s="328"/>
      <c r="H16" s="328"/>
      <c r="I16" s="328"/>
      <c r="J16" s="328"/>
      <c r="K16" s="328"/>
      <c r="L16" s="328"/>
      <c r="M16" s="328"/>
      <c r="N16" s="328"/>
      <c r="O16" s="328"/>
    </row>
    <row r="17" spans="1:15" ht="57.65" customHeight="1">
      <c r="A17" s="327"/>
      <c r="B17" s="327"/>
      <c r="C17" s="329" t="s">
        <v>195</v>
      </c>
      <c r="D17" s="329"/>
      <c r="E17" s="329"/>
      <c r="F17" s="329"/>
      <c r="G17" s="329"/>
      <c r="H17" s="329"/>
      <c r="I17" s="329"/>
      <c r="J17" s="329"/>
      <c r="K17" s="329"/>
      <c r="L17" s="329"/>
      <c r="M17" s="329"/>
      <c r="N17" s="329"/>
      <c r="O17" s="329"/>
    </row>
    <row r="18" spans="1:15" ht="31.5" customHeight="1">
      <c r="A18" s="314"/>
      <c r="B18" s="326" t="s">
        <v>200</v>
      </c>
      <c r="C18" s="326"/>
      <c r="D18" s="326"/>
      <c r="E18" s="326"/>
      <c r="F18" s="326"/>
      <c r="G18" s="326"/>
      <c r="H18" s="326"/>
      <c r="I18" s="326"/>
      <c r="J18" s="326"/>
      <c r="K18" s="326"/>
      <c r="L18" s="326"/>
      <c r="M18" s="326"/>
      <c r="N18" s="326"/>
      <c r="O18" s="326"/>
    </row>
    <row r="19" spans="1:15" ht="28.75" customHeight="1">
      <c r="A19" s="314"/>
      <c r="B19" s="326" t="s">
        <v>201</v>
      </c>
      <c r="C19" s="326"/>
      <c r="D19" s="326"/>
      <c r="E19" s="326"/>
      <c r="F19" s="326"/>
      <c r="G19" s="326"/>
      <c r="H19" s="326"/>
      <c r="I19" s="326"/>
      <c r="J19" s="326"/>
      <c r="K19" s="326"/>
      <c r="L19" s="326"/>
      <c r="M19" s="326"/>
      <c r="N19" s="326"/>
      <c r="O19" s="326"/>
    </row>
    <row r="20" spans="1:15" ht="15.5">
      <c r="A20" s="314"/>
      <c r="B20" s="314"/>
      <c r="C20" s="314"/>
      <c r="D20" s="314"/>
      <c r="E20" s="314"/>
      <c r="F20" s="314"/>
      <c r="G20" s="314"/>
      <c r="H20" s="314"/>
      <c r="I20" s="314"/>
      <c r="J20" s="314"/>
      <c r="K20" s="314"/>
      <c r="L20" s="314"/>
      <c r="M20" s="314"/>
      <c r="N20" s="314"/>
      <c r="O20" s="314"/>
    </row>
    <row r="21" spans="1:15" ht="69" customHeight="1">
      <c r="A21" s="274" t="s">
        <v>140</v>
      </c>
      <c r="B21" s="274"/>
      <c r="C21" s="274"/>
      <c r="D21" s="274" t="s">
        <v>141</v>
      </c>
      <c r="E21" s="274"/>
      <c r="F21" s="274"/>
      <c r="G21" s="274"/>
      <c r="H21" s="274" t="s">
        <v>142</v>
      </c>
      <c r="I21" s="274"/>
      <c r="J21" s="274"/>
      <c r="K21" s="274"/>
      <c r="L21" s="274" t="s">
        <v>143</v>
      </c>
      <c r="M21" s="274"/>
      <c r="N21" s="274"/>
      <c r="O21" s="274"/>
    </row>
    <row r="22" spans="1:15" ht="23.15" customHeight="1">
      <c r="A22" s="199">
        <v>1</v>
      </c>
      <c r="B22" s="199"/>
      <c r="C22" s="199"/>
      <c r="D22" s="322">
        <v>45205</v>
      </c>
      <c r="E22" s="322"/>
      <c r="F22" s="322"/>
      <c r="G22" s="322"/>
      <c r="H22" s="323">
        <v>0.34722222222222227</v>
      </c>
      <c r="I22" s="324"/>
      <c r="J22" s="324"/>
      <c r="K22" s="325"/>
      <c r="L22" s="322">
        <v>45209</v>
      </c>
      <c r="M22" s="322"/>
      <c r="N22" s="322"/>
      <c r="O22" s="322"/>
    </row>
    <row r="23" spans="1:15" ht="23.15" customHeight="1">
      <c r="A23" s="321">
        <v>2</v>
      </c>
      <c r="B23" s="321"/>
      <c r="C23" s="321"/>
      <c r="D23" s="322">
        <v>45303</v>
      </c>
      <c r="E23" s="322"/>
      <c r="F23" s="322"/>
      <c r="G23" s="322"/>
      <c r="H23" s="323">
        <v>0.34722222222222227</v>
      </c>
      <c r="I23" s="324"/>
      <c r="J23" s="324"/>
      <c r="K23" s="325"/>
      <c r="L23" s="322">
        <v>45307</v>
      </c>
      <c r="M23" s="322"/>
      <c r="N23" s="322"/>
      <c r="O23" s="322"/>
    </row>
    <row r="24" spans="1:15" ht="23.15" customHeight="1">
      <c r="A24" s="199">
        <v>3</v>
      </c>
      <c r="B24" s="199"/>
      <c r="C24" s="199"/>
      <c r="D24" s="322">
        <v>45352</v>
      </c>
      <c r="E24" s="322"/>
      <c r="F24" s="322"/>
      <c r="G24" s="322"/>
      <c r="H24" s="323">
        <v>0.34722222222222227</v>
      </c>
      <c r="I24" s="324"/>
      <c r="J24" s="324"/>
      <c r="K24" s="325"/>
      <c r="L24" s="322">
        <v>45356</v>
      </c>
      <c r="M24" s="322"/>
      <c r="N24" s="322"/>
      <c r="O24" s="322"/>
    </row>
    <row r="25" spans="1:15" ht="23.15" customHeight="1">
      <c r="A25" s="199">
        <v>4</v>
      </c>
      <c r="B25" s="199"/>
      <c r="C25" s="199"/>
      <c r="D25" s="322">
        <v>45415</v>
      </c>
      <c r="E25" s="322"/>
      <c r="F25" s="322"/>
      <c r="G25" s="322"/>
      <c r="H25" s="323">
        <v>0.34722222222222227</v>
      </c>
      <c r="I25" s="324"/>
      <c r="J25" s="324"/>
      <c r="K25" s="325"/>
      <c r="L25" s="322">
        <v>45419</v>
      </c>
      <c r="M25" s="322"/>
      <c r="N25" s="322"/>
      <c r="O25" s="322"/>
    </row>
    <row r="26" spans="1:15">
      <c r="A26" s="39"/>
      <c r="B26" s="39"/>
      <c r="C26" s="39"/>
      <c r="D26" s="39"/>
      <c r="E26" s="39"/>
      <c r="F26" s="39"/>
      <c r="G26" s="39"/>
      <c r="H26" s="39"/>
      <c r="I26" s="39"/>
      <c r="J26" s="39"/>
      <c r="K26" s="39"/>
    </row>
    <row r="27" spans="1:15">
      <c r="A27" s="39"/>
      <c r="B27" s="39"/>
      <c r="C27" s="39"/>
      <c r="D27" s="39"/>
      <c r="E27" s="39"/>
      <c r="F27" s="39"/>
      <c r="G27" s="39"/>
      <c r="H27" s="39"/>
      <c r="I27" s="39"/>
      <c r="J27" s="39"/>
      <c r="K27" s="39"/>
    </row>
    <row r="28" spans="1:15">
      <c r="A28" s="39"/>
      <c r="B28" s="39"/>
      <c r="C28" s="39"/>
      <c r="D28" s="39"/>
      <c r="E28" s="39"/>
      <c r="F28" s="39"/>
      <c r="G28" s="39"/>
      <c r="H28" s="39"/>
      <c r="I28" s="39"/>
      <c r="J28" s="39"/>
      <c r="K28" s="39"/>
    </row>
    <row r="29" spans="1:15">
      <c r="A29" s="39"/>
      <c r="B29" s="39"/>
      <c r="C29" s="39"/>
      <c r="D29" s="39"/>
      <c r="E29" s="39"/>
      <c r="F29" s="39"/>
      <c r="G29" s="39"/>
      <c r="H29" s="39"/>
      <c r="I29" s="39"/>
      <c r="J29" s="39"/>
      <c r="K29" s="39"/>
    </row>
    <row r="30" spans="1:15">
      <c r="A30" s="39"/>
      <c r="B30" s="39"/>
      <c r="C30" s="39"/>
      <c r="D30" s="39"/>
      <c r="E30" s="39"/>
      <c r="F30" s="39"/>
      <c r="G30" s="39"/>
      <c r="H30" s="39"/>
      <c r="I30" s="39"/>
      <c r="J30" s="39"/>
      <c r="K30" s="39"/>
    </row>
    <row r="31" spans="1:15">
      <c r="A31" s="39"/>
      <c r="B31" s="39"/>
      <c r="C31" s="39"/>
      <c r="D31" s="39"/>
      <c r="E31" s="39"/>
      <c r="F31" s="39"/>
      <c r="G31" s="39"/>
      <c r="H31" s="39"/>
      <c r="I31" s="39"/>
      <c r="J31" s="39"/>
      <c r="K31" s="39"/>
    </row>
  </sheetData>
  <sheetProtection algorithmName="SHA-512" hashValue="/KUQu4QHxO1Jj72InhfF1UKx27EL7onephT9jWr8vhSn8OjQG8XijA8h2CrjCM5xE9prGGfm+pz3sMi4HMpLLA==" saltValue="GC487jAQu56BPU0xU1jlpA==" spinCount="100000" sheet="1" objects="1" scenarios="1"/>
  <mergeCells count="40">
    <mergeCell ref="A1:O1"/>
    <mergeCell ref="A3:O4"/>
    <mergeCell ref="A2:O2"/>
    <mergeCell ref="A5:O6"/>
    <mergeCell ref="A16:B17"/>
    <mergeCell ref="A13:A15"/>
    <mergeCell ref="C16:O16"/>
    <mergeCell ref="C17:O17"/>
    <mergeCell ref="A8:H8"/>
    <mergeCell ref="A7:O7"/>
    <mergeCell ref="I8:O8"/>
    <mergeCell ref="A10:O10"/>
    <mergeCell ref="A12:O12"/>
    <mergeCell ref="B13:O15"/>
    <mergeCell ref="A9:O9"/>
    <mergeCell ref="A11:O11"/>
    <mergeCell ref="A20:O20"/>
    <mergeCell ref="L21:O21"/>
    <mergeCell ref="H21:K21"/>
    <mergeCell ref="A18:A19"/>
    <mergeCell ref="B18:O18"/>
    <mergeCell ref="B19:O19"/>
    <mergeCell ref="D21:G21"/>
    <mergeCell ref="A21:C21"/>
    <mergeCell ref="L22:O22"/>
    <mergeCell ref="L23:O23"/>
    <mergeCell ref="L24:O24"/>
    <mergeCell ref="H24:K24"/>
    <mergeCell ref="L25:O25"/>
    <mergeCell ref="H22:K22"/>
    <mergeCell ref="H23:K23"/>
    <mergeCell ref="H25:K25"/>
    <mergeCell ref="A22:C22"/>
    <mergeCell ref="A23:C23"/>
    <mergeCell ref="A24:C24"/>
    <mergeCell ref="A25:C25"/>
    <mergeCell ref="D22:G22"/>
    <mergeCell ref="D23:G23"/>
    <mergeCell ref="D24:G24"/>
    <mergeCell ref="D25:G25"/>
  </mergeCells>
  <printOptions horizontalCentered="1"/>
  <pageMargins left="0.25" right="0.25"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57150</xdr:colOff>
                    <xdr:row>6</xdr:row>
                    <xdr:rowOff>184150</xdr:rowOff>
                  </from>
                  <to>
                    <xdr:col>9</xdr:col>
                    <xdr:colOff>203200</xdr:colOff>
                    <xdr:row>7</xdr:row>
                    <xdr:rowOff>190500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57150</xdr:colOff>
                    <xdr:row>7</xdr:row>
                    <xdr:rowOff>222250</xdr:rowOff>
                  </from>
                  <to>
                    <xdr:col>9</xdr:col>
                    <xdr:colOff>203200</xdr:colOff>
                    <xdr:row>7</xdr:row>
                    <xdr:rowOff>431800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634AF-1D1C-4664-B813-EB010C4667A3}">
  <sheetPr codeName="Sheet5"/>
  <dimension ref="A1:R20"/>
  <sheetViews>
    <sheetView view="pageLayout" topLeftCell="A10" zoomScale="80" zoomScaleNormal="100" zoomScalePageLayoutView="80" workbookViewId="0">
      <selection activeCell="I21" sqref="I21"/>
    </sheetView>
  </sheetViews>
  <sheetFormatPr defaultRowHeight="14.5"/>
  <cols>
    <col min="1" max="1" width="12.54296875" customWidth="1"/>
    <col min="2" max="2" width="10.54296875" customWidth="1"/>
    <col min="9" max="9" width="9.1796875" customWidth="1"/>
  </cols>
  <sheetData>
    <row r="1" spans="1:18" ht="20.149999999999999" customHeight="1">
      <c r="A1" s="340" t="s">
        <v>193</v>
      </c>
      <c r="B1" s="341"/>
      <c r="C1" s="341"/>
      <c r="D1" s="341"/>
      <c r="E1" s="341"/>
      <c r="F1" s="341"/>
      <c r="G1" s="341"/>
      <c r="H1" s="341"/>
      <c r="I1" s="341"/>
      <c r="J1" s="341"/>
      <c r="K1" s="341"/>
      <c r="L1" s="341"/>
      <c r="M1" s="341"/>
      <c r="N1" s="341"/>
      <c r="O1" s="341"/>
      <c r="P1" s="341"/>
      <c r="Q1" s="341"/>
      <c r="R1" s="342"/>
    </row>
    <row r="2" spans="1:18" ht="24.65" hidden="1" customHeight="1">
      <c r="A2" s="343"/>
      <c r="B2" s="344"/>
      <c r="C2" s="344"/>
      <c r="D2" s="344"/>
      <c r="E2" s="344"/>
      <c r="F2" s="344"/>
      <c r="G2" s="344"/>
      <c r="H2" s="344"/>
      <c r="I2" s="344"/>
      <c r="J2" s="344"/>
      <c r="K2" s="344"/>
      <c r="L2" s="344"/>
      <c r="M2" s="344"/>
      <c r="N2" s="344"/>
      <c r="O2" s="344"/>
      <c r="P2" s="344"/>
      <c r="Q2" s="344"/>
      <c r="R2" s="345"/>
    </row>
    <row r="3" spans="1:18" ht="39.65" customHeight="1">
      <c r="A3" s="65" t="s">
        <v>203</v>
      </c>
      <c r="B3" s="66"/>
      <c r="C3" s="66"/>
      <c r="D3" s="66"/>
      <c r="E3" s="66"/>
      <c r="F3" s="66"/>
      <c r="G3" s="66"/>
      <c r="H3" s="66"/>
      <c r="I3" s="66"/>
      <c r="J3" s="66"/>
      <c r="K3" s="66"/>
      <c r="L3" s="66"/>
      <c r="M3" s="66"/>
      <c r="N3" s="66"/>
      <c r="O3" s="66"/>
      <c r="P3" s="66"/>
      <c r="Q3" s="66"/>
      <c r="R3" s="67"/>
    </row>
    <row r="4" spans="1:18" ht="17.149999999999999" customHeight="1">
      <c r="A4" s="346"/>
      <c r="B4" s="347"/>
      <c r="C4" s="347"/>
      <c r="D4" s="347"/>
      <c r="E4" s="347"/>
      <c r="F4" s="347"/>
      <c r="G4" s="347"/>
      <c r="H4" s="347"/>
      <c r="I4" s="347"/>
      <c r="J4" s="347"/>
      <c r="K4" s="347"/>
      <c r="L4" s="347"/>
      <c r="M4" s="347"/>
      <c r="N4" s="347"/>
      <c r="O4" s="8"/>
      <c r="P4" s="8"/>
      <c r="Q4" s="8"/>
      <c r="R4" s="8"/>
    </row>
    <row r="5" spans="1:18" ht="15" customHeight="1">
      <c r="A5" s="335" t="s">
        <v>144</v>
      </c>
      <c r="B5" s="336"/>
      <c r="C5" s="336"/>
      <c r="D5" s="336"/>
      <c r="E5" s="336"/>
      <c r="F5" s="336"/>
      <c r="G5" s="336"/>
      <c r="H5" s="336"/>
      <c r="I5" s="336"/>
      <c r="J5" s="336"/>
      <c r="K5" s="336"/>
      <c r="L5" s="336"/>
      <c r="M5" s="336"/>
      <c r="N5" s="336"/>
      <c r="O5" s="337"/>
      <c r="P5" s="348" t="s">
        <v>145</v>
      </c>
      <c r="Q5" s="348"/>
      <c r="R5" s="348"/>
    </row>
    <row r="6" spans="1:18" ht="38.9" customHeight="1">
      <c r="A6" s="267" t="s">
        <v>196</v>
      </c>
      <c r="B6" s="267"/>
      <c r="C6" s="267"/>
      <c r="D6" s="267"/>
      <c r="E6" s="267"/>
      <c r="F6" s="267"/>
      <c r="G6" s="267"/>
      <c r="H6" s="267"/>
      <c r="I6" s="267"/>
      <c r="J6" s="267"/>
      <c r="K6" s="267"/>
      <c r="L6" s="267"/>
      <c r="M6" s="267"/>
      <c r="N6" s="267"/>
      <c r="O6" s="267"/>
      <c r="P6" s="270">
        <v>45071</v>
      </c>
      <c r="Q6" s="271"/>
      <c r="R6" s="271"/>
    </row>
    <row r="7" spans="1:18" ht="38.9" customHeight="1">
      <c r="A7" s="267" t="s">
        <v>146</v>
      </c>
      <c r="B7" s="267"/>
      <c r="C7" s="267"/>
      <c r="D7" s="267"/>
      <c r="E7" s="267"/>
      <c r="F7" s="267"/>
      <c r="G7" s="267"/>
      <c r="H7" s="267"/>
      <c r="I7" s="267"/>
      <c r="J7" s="267"/>
      <c r="K7" s="267"/>
      <c r="L7" s="267"/>
      <c r="M7" s="267"/>
      <c r="N7" s="267"/>
      <c r="O7" s="267"/>
      <c r="P7" s="270">
        <v>45071</v>
      </c>
      <c r="Q7" s="271"/>
      <c r="R7" s="271"/>
    </row>
    <row r="8" spans="1:18" ht="52" customHeight="1">
      <c r="A8" s="267" t="s">
        <v>147</v>
      </c>
      <c r="B8" s="267"/>
      <c r="C8" s="267"/>
      <c r="D8" s="267"/>
      <c r="E8" s="267"/>
      <c r="F8" s="267"/>
      <c r="G8" s="267"/>
      <c r="H8" s="267"/>
      <c r="I8" s="267"/>
      <c r="J8" s="267"/>
      <c r="K8" s="267"/>
      <c r="L8" s="267"/>
      <c r="M8" s="267"/>
      <c r="N8" s="267"/>
      <c r="O8" s="267"/>
      <c r="P8" s="270">
        <v>45070</v>
      </c>
      <c r="Q8" s="271"/>
      <c r="R8" s="271"/>
    </row>
    <row r="9" spans="1:18" ht="50.15" customHeight="1">
      <c r="A9" s="267" t="s">
        <v>148</v>
      </c>
      <c r="B9" s="267"/>
      <c r="C9" s="267"/>
      <c r="D9" s="267"/>
      <c r="E9" s="267"/>
      <c r="F9" s="267"/>
      <c r="G9" s="267"/>
      <c r="H9" s="267"/>
      <c r="I9" s="267"/>
      <c r="J9" s="267"/>
      <c r="K9" s="267"/>
      <c r="L9" s="267"/>
      <c r="M9" s="267"/>
      <c r="N9" s="267"/>
      <c r="O9" s="267"/>
      <c r="P9" s="270">
        <v>45547</v>
      </c>
      <c r="Q9" s="271"/>
      <c r="R9" s="271"/>
    </row>
    <row r="10" spans="1:18" ht="15.5">
      <c r="A10" s="314"/>
      <c r="B10" s="314"/>
      <c r="C10" s="314"/>
      <c r="D10" s="314"/>
      <c r="E10" s="314"/>
      <c r="F10" s="314"/>
      <c r="G10" s="314"/>
      <c r="H10" s="314"/>
      <c r="I10" s="314"/>
      <c r="J10" s="314"/>
      <c r="K10" s="314"/>
      <c r="L10" s="314"/>
      <c r="M10" s="314"/>
      <c r="N10" s="314"/>
      <c r="O10" s="314"/>
      <c r="P10" s="314"/>
      <c r="Q10" s="314"/>
      <c r="R10" s="314"/>
    </row>
    <row r="11" spans="1:18" ht="14.5" customHeight="1">
      <c r="A11" s="275" t="s">
        <v>197</v>
      </c>
      <c r="B11" s="275"/>
      <c r="C11" s="275"/>
      <c r="D11" s="275"/>
      <c r="E11" s="275"/>
      <c r="F11" s="275"/>
      <c r="G11" s="275"/>
      <c r="H11" s="275"/>
      <c r="I11" s="275"/>
      <c r="J11" s="275"/>
      <c r="K11" s="275"/>
      <c r="L11" s="275"/>
      <c r="M11" s="275"/>
      <c r="N11" s="275"/>
      <c r="O11" s="275"/>
      <c r="P11" s="275"/>
      <c r="Q11" s="275"/>
      <c r="R11" s="275"/>
    </row>
    <row r="12" spans="1:18" ht="20.5" customHeight="1">
      <c r="A12" s="275"/>
      <c r="B12" s="275"/>
      <c r="C12" s="275"/>
      <c r="D12" s="275"/>
      <c r="E12" s="275"/>
      <c r="F12" s="275"/>
      <c r="G12" s="275"/>
      <c r="H12" s="275"/>
      <c r="I12" s="275"/>
      <c r="J12" s="275"/>
      <c r="K12" s="275"/>
      <c r="L12" s="275"/>
      <c r="M12" s="275"/>
      <c r="N12" s="275"/>
      <c r="O12" s="275"/>
      <c r="P12" s="275"/>
      <c r="Q12" s="275"/>
      <c r="R12" s="275"/>
    </row>
    <row r="13" spans="1:18" ht="52.5" customHeight="1">
      <c r="A13" s="339" t="s">
        <v>198</v>
      </c>
      <c r="B13" s="339"/>
      <c r="C13" s="274" t="s">
        <v>149</v>
      </c>
      <c r="D13" s="274"/>
      <c r="E13" s="274"/>
      <c r="F13" s="274"/>
      <c r="G13" s="274"/>
      <c r="H13" s="274" t="s">
        <v>150</v>
      </c>
      <c r="I13" s="274"/>
      <c r="J13" s="274"/>
      <c r="K13" s="274"/>
      <c r="L13" s="274"/>
      <c r="M13" s="274"/>
      <c r="N13" s="274"/>
      <c r="O13" s="274"/>
      <c r="P13" s="274" t="s">
        <v>151</v>
      </c>
      <c r="Q13" s="274"/>
      <c r="R13" s="274"/>
    </row>
    <row r="14" spans="1:18" ht="39.65" customHeight="1">
      <c r="A14" s="199" t="s">
        <v>192</v>
      </c>
      <c r="B14" s="199"/>
      <c r="C14" s="338" t="s">
        <v>253</v>
      </c>
      <c r="D14" s="338"/>
      <c r="E14" s="338"/>
      <c r="F14" s="338"/>
      <c r="G14" s="338"/>
      <c r="H14" s="338" t="s">
        <v>255</v>
      </c>
      <c r="I14" s="338"/>
      <c r="J14" s="338"/>
      <c r="K14" s="338"/>
      <c r="L14" s="338"/>
      <c r="M14" s="338"/>
      <c r="N14" s="338"/>
      <c r="O14" s="338"/>
      <c r="P14" s="338" t="s">
        <v>259</v>
      </c>
      <c r="Q14" s="338"/>
      <c r="R14" s="338"/>
    </row>
    <row r="15" spans="1:18" ht="54" customHeight="1">
      <c r="A15" s="199" t="s">
        <v>152</v>
      </c>
      <c r="B15" s="199"/>
      <c r="C15" s="338" t="s">
        <v>207</v>
      </c>
      <c r="D15" s="338"/>
      <c r="E15" s="338"/>
      <c r="F15" s="338"/>
      <c r="G15" s="338"/>
      <c r="H15" s="338" t="s">
        <v>256</v>
      </c>
      <c r="I15" s="338"/>
      <c r="J15" s="338"/>
      <c r="K15" s="338"/>
      <c r="L15" s="338"/>
      <c r="M15" s="338"/>
      <c r="N15" s="338"/>
      <c r="O15" s="338"/>
      <c r="P15" s="338" t="s">
        <v>262</v>
      </c>
      <c r="Q15" s="338"/>
      <c r="R15" s="338"/>
    </row>
    <row r="16" spans="1:18" ht="60" customHeight="1">
      <c r="A16" s="199" t="s">
        <v>153</v>
      </c>
      <c r="B16" s="199"/>
      <c r="C16" s="338" t="s">
        <v>213</v>
      </c>
      <c r="D16" s="338"/>
      <c r="E16" s="338"/>
      <c r="F16" s="338"/>
      <c r="G16" s="338"/>
      <c r="H16" s="338" t="s">
        <v>257</v>
      </c>
      <c r="I16" s="338"/>
      <c r="J16" s="338"/>
      <c r="K16" s="338"/>
      <c r="L16" s="338"/>
      <c r="M16" s="338"/>
      <c r="N16" s="338"/>
      <c r="O16" s="338"/>
      <c r="P16" s="338" t="s">
        <v>260</v>
      </c>
      <c r="Q16" s="338"/>
      <c r="R16" s="338"/>
    </row>
    <row r="17" spans="1:18" ht="55.5" customHeight="1">
      <c r="A17" s="199" t="s">
        <v>154</v>
      </c>
      <c r="B17" s="199"/>
      <c r="C17" s="338" t="s">
        <v>254</v>
      </c>
      <c r="D17" s="338"/>
      <c r="E17" s="338"/>
      <c r="F17" s="338"/>
      <c r="G17" s="338"/>
      <c r="H17" s="338" t="s">
        <v>258</v>
      </c>
      <c r="I17" s="338"/>
      <c r="J17" s="338"/>
      <c r="K17" s="338"/>
      <c r="L17" s="338"/>
      <c r="M17" s="338"/>
      <c r="N17" s="338"/>
      <c r="O17" s="338"/>
      <c r="P17" s="338" t="s">
        <v>261</v>
      </c>
      <c r="Q17" s="338"/>
      <c r="R17" s="338"/>
    </row>
    <row r="18" spans="1:18">
      <c r="G18" s="2"/>
    </row>
    <row r="19" spans="1:18">
      <c r="G19" s="2"/>
    </row>
    <row r="20" spans="1:18">
      <c r="G20" s="2"/>
    </row>
  </sheetData>
  <sheetProtection algorithmName="SHA-512" hashValue="KGRze2PxXXS8x9dhKSaYy9SsDNwsDcp5YI4lT6AkxJjiLDGTE5yrMxt/GrDbynNdOwqgaorqbKZ9du26PF5FcQ==" saltValue="h6dkilRSuu8Chl7cPiwM5A==" spinCount="100000" sheet="1" objects="1" scenarios="1"/>
  <mergeCells count="36">
    <mergeCell ref="H17:O17"/>
    <mergeCell ref="P16:R16"/>
    <mergeCell ref="P17:R17"/>
    <mergeCell ref="A10:R10"/>
    <mergeCell ref="C16:G16"/>
    <mergeCell ref="C17:G17"/>
    <mergeCell ref="A14:B14"/>
    <mergeCell ref="A15:B15"/>
    <mergeCell ref="A16:B16"/>
    <mergeCell ref="A17:B17"/>
    <mergeCell ref="P15:R15"/>
    <mergeCell ref="A11:R12"/>
    <mergeCell ref="H16:O16"/>
    <mergeCell ref="C15:G15"/>
    <mergeCell ref="H15:O15"/>
    <mergeCell ref="A1:R1"/>
    <mergeCell ref="A2:R2"/>
    <mergeCell ref="A3:R3"/>
    <mergeCell ref="A4:N4"/>
    <mergeCell ref="A8:O8"/>
    <mergeCell ref="P5:R5"/>
    <mergeCell ref="P6:R6"/>
    <mergeCell ref="P7:R7"/>
    <mergeCell ref="P8:R8"/>
    <mergeCell ref="P9:R9"/>
    <mergeCell ref="A5:O5"/>
    <mergeCell ref="A6:O6"/>
    <mergeCell ref="A7:O7"/>
    <mergeCell ref="C14:G14"/>
    <mergeCell ref="A9:O9"/>
    <mergeCell ref="P13:R13"/>
    <mergeCell ref="P14:R14"/>
    <mergeCell ref="A13:B13"/>
    <mergeCell ref="H13:O13"/>
    <mergeCell ref="H14:O14"/>
    <mergeCell ref="C13:G13"/>
  </mergeCells>
  <printOptions horizontalCentered="1"/>
  <pageMargins left="0.25" right="0.25" top="0.75" bottom="0.7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722B6069BC334093E59864C3A43E98" ma:contentTypeVersion="32" ma:contentTypeDescription="Create a new document." ma:contentTypeScope="" ma:versionID="0954fcfcef9480dddcc1273171162dd5">
  <xsd:schema xmlns:xsd="http://www.w3.org/2001/XMLSchema" xmlns:xs="http://www.w3.org/2001/XMLSchema" xmlns:p="http://schemas.microsoft.com/office/2006/metadata/properties" xmlns:ns3="be0af9c7-bf42-4c06-8a9c-9c81d011cbe9" xmlns:ns4="1b781ecb-3e7a-468e-acb0-04dcfbdf4079" targetNamespace="http://schemas.microsoft.com/office/2006/metadata/properties" ma:root="true" ma:fieldsID="d58c6ceaa44a9e5839b83c9f66bd9503" ns3:_="" ns4:_="">
    <xsd:import namespace="be0af9c7-bf42-4c06-8a9c-9c81d011cbe9"/>
    <xsd:import namespace="1b781ecb-3e7a-468e-acb0-04dcfbdf407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NotebookType" minOccurs="0"/>
                <xsd:element ref="ns4:FolderType" minOccurs="0"/>
                <xsd:element ref="ns4:CultureName" minOccurs="0"/>
                <xsd:element ref="ns4:AppVersion" minOccurs="0"/>
                <xsd:element ref="ns4:TeamsChannelId" minOccurs="0"/>
                <xsd:element ref="ns4:Owner" minOccurs="0"/>
                <xsd:element ref="ns4:DefaultSectionNames" minOccurs="0"/>
                <xsd:element ref="ns4:Templates" minOccurs="0"/>
                <xsd:element ref="ns4:Leaders" minOccurs="0"/>
                <xsd:element ref="ns4:Members" minOccurs="0"/>
                <xsd:element ref="ns4:Member_Groups" minOccurs="0"/>
                <xsd:element ref="ns4:Invited_Leaders" minOccurs="0"/>
                <xsd:element ref="ns4:Invited_Members" minOccurs="0"/>
                <xsd:element ref="ns4:Self_Registration_Enabled" minOccurs="0"/>
                <xsd:element ref="ns4:Has_Leaders_Only_SectionGroup" minOccurs="0"/>
                <xsd:element ref="ns4:Is_Collaboration_Space_Locked" minOccurs="0"/>
                <xsd:element ref="ns4:IsNotebookLocked"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0af9c7-bf42-4c06-8a9c-9c81d011cbe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781ecb-3e7a-468e-acb0-04dcfbdf407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NotebookType" ma:index="14" nillable="true" ma:displayName="Notebook Type" ma:internalName="NotebookType">
      <xsd:simpleType>
        <xsd:restriction base="dms:Text"/>
      </xsd:simpleType>
    </xsd:element>
    <xsd:element name="FolderType" ma:index="15" nillable="true" ma:displayName="Folder Type" ma:internalName="FolderType">
      <xsd:simpleType>
        <xsd:restriction base="dms:Text"/>
      </xsd:simpleType>
    </xsd:element>
    <xsd:element name="CultureName" ma:index="16" nillable="true" ma:displayName="Culture Name" ma:internalName="CultureName">
      <xsd:simpleType>
        <xsd:restriction base="dms:Text"/>
      </xsd:simpleType>
    </xsd:element>
    <xsd:element name="AppVersion" ma:index="17" nillable="true" ma:displayName="App Version" ma:internalName="AppVersion">
      <xsd:simpleType>
        <xsd:restriction base="dms:Text"/>
      </xsd:simpleType>
    </xsd:element>
    <xsd:element name="TeamsChannelId" ma:index="18" nillable="true" ma:displayName="Teams Channel Id" ma:internalName="TeamsChannelId">
      <xsd:simpleType>
        <xsd:restriction base="dms:Text"/>
      </xsd:simpleType>
    </xsd:element>
    <xsd:element name="Owner" ma:index="1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faultSectionNames" ma:index="20" nillable="true" ma:displayName="Default Section Names" ma:internalName="DefaultSectionNames">
      <xsd:simpleType>
        <xsd:restriction base="dms:Note">
          <xsd:maxLength value="255"/>
        </xsd:restriction>
      </xsd:simpleType>
    </xsd:element>
    <xsd:element name="Templates" ma:index="21" nillable="true" ma:displayName="Templates" ma:internalName="Templates">
      <xsd:simpleType>
        <xsd:restriction base="dms:Note">
          <xsd:maxLength value="255"/>
        </xsd:restriction>
      </xsd:simpleType>
    </xsd:element>
    <xsd:element name="Leaders" ma:index="22"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23"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24"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vited_Leaders" ma:index="25" nillable="true" ma:displayName="Invited Leaders" ma:internalName="Invited_Leaders">
      <xsd:simpleType>
        <xsd:restriction base="dms:Note">
          <xsd:maxLength value="255"/>
        </xsd:restriction>
      </xsd:simpleType>
    </xsd:element>
    <xsd:element name="Invited_Members" ma:index="26" nillable="true" ma:displayName="Invited Members" ma:internalName="Invited_Members">
      <xsd:simpleType>
        <xsd:restriction base="dms:Note">
          <xsd:maxLength value="255"/>
        </xsd:restriction>
      </xsd:simpleType>
    </xsd:element>
    <xsd:element name="Self_Registration_Enabled" ma:index="27" nillable="true" ma:displayName="Self Registration Enabled" ma:internalName="Self_Registration_Enabled">
      <xsd:simpleType>
        <xsd:restriction base="dms:Boolean"/>
      </xsd:simpleType>
    </xsd:element>
    <xsd:element name="Has_Leaders_Only_SectionGroup" ma:index="28" nillable="true" ma:displayName="Has Leaders Only SectionGroup" ma:internalName="Has_Leaders_Only_SectionGroup">
      <xsd:simpleType>
        <xsd:restriction base="dms:Boolean"/>
      </xsd:simpleType>
    </xsd:element>
    <xsd:element name="Is_Collaboration_Space_Locked" ma:index="29" nillable="true" ma:displayName="Is Collaboration Space Locked" ma:internalName="Is_Collaboration_Space_Locked">
      <xsd:simpleType>
        <xsd:restriction base="dms:Boolean"/>
      </xsd:simpleType>
    </xsd:element>
    <xsd:element name="IsNotebookLocked" ma:index="30" nillable="true" ma:displayName="Is Notebook Locked" ma:internalName="IsNotebookLocked">
      <xsd:simpleType>
        <xsd:restriction base="dms:Boolean"/>
      </xsd:simpleType>
    </xsd:element>
    <xsd:element name="MediaServiceAutoKeyPoints" ma:index="31" nillable="true" ma:displayName="MediaServiceAutoKeyPoints" ma:hidden="true" ma:internalName="MediaServiceAutoKeyPoints" ma:readOnly="true">
      <xsd:simpleType>
        <xsd:restriction base="dms:Note"/>
      </xsd:simpleType>
    </xsd:element>
    <xsd:element name="MediaServiceKeyPoints" ma:index="32" nillable="true" ma:displayName="KeyPoints" ma:internalName="MediaServiceKeyPoints" ma:readOnly="true">
      <xsd:simpleType>
        <xsd:restriction base="dms:Note">
          <xsd:maxLength value="255"/>
        </xsd:restriction>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MediaServiceLocation" ma:index="38" nillable="true" ma:displayName="Location" ma:indexed="true" ma:internalName="MediaServiceLocation" ma:readOnly="true">
      <xsd:simpleType>
        <xsd:restriction base="dms:Text"/>
      </xsd:simpleType>
    </xsd:element>
    <xsd:element name="_activity" ma:index="3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Version xmlns="1b781ecb-3e7a-468e-acb0-04dcfbdf4079" xsi:nil="true"/>
    <IsNotebookLocked xmlns="1b781ecb-3e7a-468e-acb0-04dcfbdf4079" xsi:nil="true"/>
    <Owner xmlns="1b781ecb-3e7a-468e-acb0-04dcfbdf4079">
      <UserInfo>
        <DisplayName/>
        <AccountId xsi:nil="true"/>
        <AccountType/>
      </UserInfo>
    </Owner>
    <_activity xmlns="1b781ecb-3e7a-468e-acb0-04dcfbdf4079" xsi:nil="true"/>
    <TeamsChannelId xmlns="1b781ecb-3e7a-468e-acb0-04dcfbdf4079" xsi:nil="true"/>
    <Invited_Leaders xmlns="1b781ecb-3e7a-468e-acb0-04dcfbdf4079" xsi:nil="true"/>
    <NotebookType xmlns="1b781ecb-3e7a-468e-acb0-04dcfbdf4079" xsi:nil="true"/>
    <Leaders xmlns="1b781ecb-3e7a-468e-acb0-04dcfbdf4079">
      <UserInfo>
        <DisplayName/>
        <AccountId xsi:nil="true"/>
        <AccountType/>
      </UserInfo>
    </Leaders>
    <Templates xmlns="1b781ecb-3e7a-468e-acb0-04dcfbdf4079" xsi:nil="true"/>
    <Has_Leaders_Only_SectionGroup xmlns="1b781ecb-3e7a-468e-acb0-04dcfbdf4079" xsi:nil="true"/>
    <Is_Collaboration_Space_Locked xmlns="1b781ecb-3e7a-468e-acb0-04dcfbdf4079" xsi:nil="true"/>
    <CultureName xmlns="1b781ecb-3e7a-468e-acb0-04dcfbdf4079" xsi:nil="true"/>
    <Member_Groups xmlns="1b781ecb-3e7a-468e-acb0-04dcfbdf4079">
      <UserInfo>
        <DisplayName/>
        <AccountId xsi:nil="true"/>
        <AccountType/>
      </UserInfo>
    </Member_Groups>
    <Self_Registration_Enabled xmlns="1b781ecb-3e7a-468e-acb0-04dcfbdf4079" xsi:nil="true"/>
    <Invited_Members xmlns="1b781ecb-3e7a-468e-acb0-04dcfbdf4079" xsi:nil="true"/>
    <FolderType xmlns="1b781ecb-3e7a-468e-acb0-04dcfbdf4079" xsi:nil="true"/>
    <Members xmlns="1b781ecb-3e7a-468e-acb0-04dcfbdf4079">
      <UserInfo>
        <DisplayName/>
        <AccountId xsi:nil="true"/>
        <AccountType/>
      </UserInfo>
    </Members>
    <DefaultSectionNames xmlns="1b781ecb-3e7a-468e-acb0-04dcfbdf4079" xsi:nil="true"/>
  </documentManagement>
</p:properties>
</file>

<file path=customXml/itemProps1.xml><?xml version="1.0" encoding="utf-8"?>
<ds:datastoreItem xmlns:ds="http://schemas.openxmlformats.org/officeDocument/2006/customXml" ds:itemID="{EB73ECA6-A918-4028-BA3A-0386C5FD6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0af9c7-bf42-4c06-8a9c-9c81d011cbe9"/>
    <ds:schemaRef ds:uri="1b781ecb-3e7a-468e-acb0-04dcfbdf4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519A0E-10EC-47A6-A384-19350C4E513E}">
  <ds:schemaRefs>
    <ds:schemaRef ds:uri="http://schemas.microsoft.com/sharepoint/v3/contenttype/forms"/>
  </ds:schemaRefs>
</ds:datastoreItem>
</file>

<file path=customXml/itemProps3.xml><?xml version="1.0" encoding="utf-8"?>
<ds:datastoreItem xmlns:ds="http://schemas.openxmlformats.org/officeDocument/2006/customXml" ds:itemID="{6B48E444-C941-4F17-B6BF-15B093B7E011}">
  <ds:schemaRefs>
    <ds:schemaRef ds:uri="http://schemas.microsoft.com/office/2006/metadata/properties"/>
    <ds:schemaRef ds:uri="http://schemas.microsoft.com/office/infopath/2007/PartnerControls"/>
    <ds:schemaRef ds:uri="1b781ecb-3e7a-468e-acb0-04dcfbdf40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PBIS Team</vt:lpstr>
      <vt:lpstr>Data Anaylsis</vt:lpstr>
      <vt:lpstr>Goal Evaluation</vt:lpstr>
      <vt:lpstr>Classroom Systems</vt:lpstr>
      <vt:lpstr>School-wide Expectations</vt:lpstr>
      <vt:lpstr>Location Based Rules </vt:lpstr>
      <vt:lpstr>Rewards &amp; Recognition</vt:lpstr>
      <vt:lpstr>Implementation Planning</vt:lpstr>
      <vt:lpstr>Faculty Stakeholder Commitment</vt:lpstr>
      <vt:lpstr>Flow Chart</vt:lpstr>
      <vt:lpstr>'Data Anaylsis'!_Hlk126145400</vt:lpstr>
      <vt:lpstr>'PBIS Team'!_Hlk69468290</vt:lpstr>
      <vt:lpstr>'Data Anaylsis'!Print_Area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Shavonda M. Mitchum</dc:creator>
  <cp:keywords/>
  <dc:description/>
  <cp:lastModifiedBy>Elizabeth Valentino</cp:lastModifiedBy>
  <cp:revision/>
  <cp:lastPrinted>2023-04-11T23:34:21Z</cp:lastPrinted>
  <dcterms:created xsi:type="dcterms:W3CDTF">2023-02-17T18:40:56Z</dcterms:created>
  <dcterms:modified xsi:type="dcterms:W3CDTF">2023-09-29T20:52:29Z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0x010100B1722B6069BC334093E59864C3A43E98</vt:lpwstr>
  </property>
</Properties>
</file>